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1\Shared\emissions\Annual CO2 Report\2026\Graphics\"/>
    </mc:Choice>
  </mc:AlternateContent>
  <xr:revisionPtr revIDLastSave="0" documentId="13_ncr:1_{7E58C2B2-17D5-4EDA-9ED0-65A5B95FC3BD}" xr6:coauthVersionLast="47" xr6:coauthVersionMax="47" xr10:uidLastSave="{00000000-0000-0000-0000-000000000000}"/>
  <bookViews>
    <workbookView xWindow="-108" yWindow="-108" windowWidth="23256" windowHeight="13896"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1" sheetId="377"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19"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N3" i="300" l="1"/>
  <c r="L2" i="300"/>
  <c r="K4" i="297"/>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D6" i="361"/>
  <c r="L6" i="361"/>
  <c r="T6" i="361"/>
  <c r="AB6" i="361"/>
  <c r="E6" i="361"/>
  <c r="M6" i="361"/>
  <c r="U6" i="361"/>
  <c r="AC6" i="361"/>
  <c r="F6" i="361"/>
  <c r="V6" i="361"/>
  <c r="G6" i="361"/>
  <c r="O6" i="361"/>
  <c r="W6" i="361"/>
  <c r="AE6" i="361"/>
  <c r="H6" i="361"/>
  <c r="P6" i="361"/>
  <c r="AF6" i="361"/>
  <c r="I6" i="361"/>
  <c r="Q6" i="361"/>
  <c r="Y6" i="361"/>
  <c r="J6" i="361"/>
  <c r="R6" i="361"/>
  <c r="Z6" i="361"/>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F27" i="303" s="1"/>
  <c r="O5" i="303"/>
  <c r="W5" i="303"/>
  <c r="AE5" i="303"/>
  <c r="AM5" i="303"/>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AL16" i="303"/>
  <c r="AL14" i="303"/>
  <c r="AL12" i="303"/>
  <c r="AL10" i="303"/>
  <c r="AK8" i="303"/>
  <c r="AK6" i="303"/>
  <c r="AK4" i="303"/>
  <c r="E30" i="303"/>
  <c r="E26" i="303"/>
  <c r="E35" i="303"/>
  <c r="F34" i="303" l="1"/>
  <c r="F40" i="303"/>
  <c r="E37" i="303"/>
  <c r="E27" i="303"/>
  <c r="F28" i="303"/>
  <c r="F30" i="303"/>
  <c r="E34" i="303"/>
  <c r="E41" i="303"/>
  <c r="F38" i="303"/>
  <c r="E28" i="303"/>
  <c r="F43" i="303"/>
  <c r="I2" i="303"/>
  <c r="AM2" i="300"/>
  <c r="K2" i="303"/>
  <c r="N2" i="300"/>
  <c r="K3" i="300"/>
  <c r="L22" i="303"/>
  <c r="AC2" i="303"/>
  <c r="L2" i="303"/>
  <c r="J22" i="303"/>
  <c r="AL3" i="300"/>
  <c r="J2" i="303"/>
  <c r="K2" i="300"/>
  <c r="J3" i="300"/>
  <c r="Q22" i="303"/>
  <c r="I22" i="303"/>
  <c r="AE3" i="300"/>
  <c r="Q3" i="300"/>
  <c r="Q2" i="303"/>
  <c r="P2" i="303"/>
  <c r="U2" i="303"/>
  <c r="J2" i="300"/>
  <c r="AH3" i="300"/>
  <c r="W3" i="300"/>
  <c r="AA2" i="303"/>
  <c r="I3" i="300"/>
  <c r="S22" i="303"/>
  <c r="M22" i="303"/>
  <c r="P2" i="300"/>
  <c r="M2" i="303"/>
  <c r="X2" i="300"/>
  <c r="AD2" i="300"/>
  <c r="AA22" i="303"/>
  <c r="AK3" i="300"/>
  <c r="G2" i="300"/>
  <c r="AC3" i="300"/>
  <c r="U3" i="300"/>
  <c r="G3" i="300"/>
  <c r="M3" i="300"/>
  <c r="Z3" i="300"/>
  <c r="H3" i="300"/>
  <c r="O3" i="300"/>
  <c r="O2" i="300"/>
  <c r="M2" i="300"/>
  <c r="AG2" i="300"/>
  <c r="U22" i="303"/>
  <c r="AI22" i="303"/>
  <c r="V2" i="300"/>
  <c r="K22" i="303"/>
  <c r="H2" i="300"/>
  <c r="L3" i="300"/>
  <c r="Q2" i="300"/>
  <c r="AK2" i="303"/>
  <c r="AL2" i="300"/>
  <c r="Y3" i="300"/>
  <c r="Y2" i="300"/>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J204" i="346" s="1"/>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L47" i="361" s="1"/>
  <c r="AI116" i="361"/>
  <c r="AK116" i="361" s="1"/>
  <c r="AI104" i="346"/>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AO204" i="361" s="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L118" i="374"/>
  <c r="AK118" i="374"/>
  <c r="AI11" i="374"/>
  <c r="AI81" i="374"/>
  <c r="N116" i="374"/>
  <c r="AO6" i="374"/>
  <c r="AN6" i="374"/>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L36" i="361"/>
  <c r="AK36" i="361"/>
  <c r="U8" i="361"/>
  <c r="AI43" i="361"/>
  <c r="AI147" i="361"/>
  <c r="AL7" i="361"/>
  <c r="AK7" i="361"/>
  <c r="AK38" i="361"/>
  <c r="AL38" i="361"/>
  <c r="AN38" i="361"/>
  <c r="AO38" i="361"/>
  <c r="X8" i="361"/>
  <c r="AE8" i="361"/>
  <c r="V8" i="361"/>
  <c r="AG8" i="361"/>
  <c r="W8"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M204" i="346"/>
  <c r="AN204" i="346"/>
  <c r="AM194" i="346"/>
  <c r="AN194" i="346"/>
  <c r="AN196" i="346"/>
  <c r="AM196" i="346"/>
  <c r="AK47" i="361" l="1"/>
  <c r="AE234" i="346"/>
  <c r="AN203" i="346"/>
  <c r="C208" i="361"/>
  <c r="AK195" i="346"/>
  <c r="AL195" i="346" s="1"/>
  <c r="AK194" i="346"/>
  <c r="AL194" i="346" s="1"/>
  <c r="Y209" i="361"/>
  <c r="Y208" i="361" s="1"/>
  <c r="AN235" i="346"/>
  <c r="M208" i="361"/>
  <c r="AN204" i="361"/>
  <c r="AE116" i="374"/>
  <c r="Q116" i="374"/>
  <c r="C149" i="374"/>
  <c r="Z150" i="374"/>
  <c r="Z149" i="374" s="1"/>
  <c r="J208" i="361"/>
  <c r="AE150" i="374"/>
  <c r="AE149" i="374" s="1"/>
  <c r="AJ104" i="346"/>
  <c r="AI116" i="374"/>
  <c r="AK116" i="374" s="1"/>
  <c r="E234" i="346"/>
  <c r="D234" i="346"/>
  <c r="AK204" i="346"/>
  <c r="AL204" i="346" s="1"/>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L145" i="361" s="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AD234" i="346"/>
  <c r="AJ233" i="346"/>
  <c r="F208" i="361"/>
  <c r="D208" i="361"/>
  <c r="W150" i="374"/>
  <c r="W149" i="374" s="1"/>
  <c r="O150" i="374"/>
  <c r="O149" i="374" s="1"/>
  <c r="P209" i="361"/>
  <c r="P208" i="361" s="1"/>
  <c r="H149" i="374"/>
  <c r="L208" i="361"/>
  <c r="R234" i="346"/>
  <c r="AN233" i="346"/>
  <c r="AK206" i="361"/>
  <c r="Y149" i="374"/>
  <c r="AH150" i="374"/>
  <c r="AH149" i="374" s="1"/>
  <c r="X208" i="361"/>
  <c r="S149" i="374"/>
  <c r="T234" i="346"/>
  <c r="AM231" i="346"/>
  <c r="AN39" i="361"/>
  <c r="AK147" i="374"/>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L116" i="374"/>
  <c r="AM116" i="374" s="1"/>
  <c r="AL6" i="361"/>
  <c r="AM4" i="374"/>
  <c r="AM7" i="374"/>
  <c r="AM8" i="374"/>
  <c r="AM6" i="374"/>
  <c r="AM5" i="374"/>
  <c r="AM16" i="374"/>
  <c r="AM15" i="374"/>
  <c r="AL43" i="361"/>
  <c r="AM43" i="361" s="1"/>
  <c r="AK43" i="361"/>
  <c r="AI87" i="361"/>
  <c r="AI75" i="346"/>
  <c r="AL147" i="361"/>
  <c r="AK147" i="361"/>
  <c r="AM48" i="361"/>
  <c r="AM47" i="361"/>
  <c r="AM46" i="361"/>
  <c r="AM40" i="361"/>
  <c r="AM37" i="361"/>
  <c r="AM39" i="361"/>
  <c r="AM38" i="361"/>
  <c r="AM36" i="361"/>
  <c r="AL235" i="346"/>
  <c r="AL236" i="346"/>
  <c r="AL192" i="346"/>
  <c r="AL196" i="346"/>
  <c r="AL231" i="346"/>
  <c r="AK145" i="361" l="1"/>
  <c r="AK234" i="346"/>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<sst xmlns="http://schemas.openxmlformats.org/spreadsheetml/2006/main" count="4134" uniqueCount="1174">
  <si>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</si>
  <si>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</si>
  <si>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</si>
  <si>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</si>
  <si>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</si>
  <si>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</si>
  <si>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</si>
  <si>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</si>
  <si>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</si>
  <si>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</si>
  <si>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</si>
  <si>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</si>
  <si>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</si>
  <si>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</si>
  <si>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</si>
  <si>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</si>
  <si>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</si>
  <si>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</si>
  <si>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</si>
  <si>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</si>
  <si>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</si>
  <si>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</si>
  <si>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</si>
  <si>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</si>
  <si>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</si>
  <si>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</si>
  <si>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</si>
  <si>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</si>
  <si>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</si>
  <si>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</si>
  <si>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</si>
  <si>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</si>
  <si>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</si>
  <si>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</si>
  <si>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</si>
  <si>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</si>
  <si>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</si>
  <si>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</si>
  <si>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</si>
  <si>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</si>
  <si>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</si>
  <si>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</si>
  <si>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</si>
  <si>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</si>
  <si>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</si>
  <si>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</si>
  <si>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</si>
  <si>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</si>
  <si>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</si>
  <si>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</si>
  <si>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</si>
  <si>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</si>
  <si>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</si>
  <si>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</si>
  <si>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</si>
  <si>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</si>
  <si>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</si>
  <si>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</si>
  <si>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</si>
  <si>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</si>
  <si>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</si>
  <si>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</si>
  <si>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</si>
  <si>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</si>
  <si>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</si>
  <si>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</si>
  <si>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</si>
  <si>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</si>
  <si>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</si>
  <si>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</si>
  <si>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</si>
  <si>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</si>
  <si>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</si>
  <si>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</si>
  <si>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</si>
  <si>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</si>
  <si>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</si>
  <si>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</si>
  <si>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</si>
  <si>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</si>
  <si>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</si>
  <si>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</si>
  <si>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</si>
  <si>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</si>
  <si>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</si>
  <si>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</si>
  <si>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</si>
  <si>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</si>
  <si>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</si>
  <si>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</si>
  <si>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</si>
  <si>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</si>
  <si>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</si>
  <si>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</si>
  <si>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</si>
  <si>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</si>
  <si>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</si>
  <si>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</si>
  <si>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</si>
  <si>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</si>
  <si>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</si>
  <si>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</si>
  <si>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</si>
  <si>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</si>
  <si>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</si>
  <si>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</si>
  <si>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</si>
  <si>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</si>
  <si>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</si>
  <si>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</si>
  <si>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</si>
  <si>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</si>
  <si>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</si>
  <si>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</si>
  <si>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</si>
  <si>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</si>
  <si>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</si>
  <si>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</si>
  <si>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</si>
  <si>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</si>
  <si>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</si>
  <si>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</si>
  <si>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</si>
  <si>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</si>
  <si>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</si>
  <si>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</si>
  <si>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</si>
  <si>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</si>
  <si>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</si>
  <si>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</si>
  <si>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</si>
  <si>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</si>
  <si>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</si>
  <si>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</si>
  <si>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</si>
  <si>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</si>
  <si>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</si>
  <si>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</si>
  <si>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</si>
  <si>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</si>
  <si>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</si>
  <si>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</si>
  <si>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</si>
  <si>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</si>
  <si>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</si>
  <si>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</si>
  <si>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</si>
  <si>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</si>
  <si>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</si>
  <si>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</si>
  <si>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</si>
  <si>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</si>
  <si>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</si>
  <si>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</si>
  <si>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</si>
  <si>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</si>
  <si>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</si>
  <si>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</si>
  <si>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</si>
  <si>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</si>
  <si>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</si>
  <si>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</si>
  <si>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</si>
  <si>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</si>
  <si>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</si>
  <si>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</si>
  <si>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</si>
  <si>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</si>
  <si>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</si>
  <si>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</si>
  <si>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</si>
  <si>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</si>
  <si>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</si>
  <si>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</si>
  <si>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</si>
  <si>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</si>
  <si>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</si>
  <si>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</si>
  <si>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</si>
  <si>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</si>
  <si>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</si>
  <si>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</si>
  <si>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</si>
  <si>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</si>
  <si>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</si>
  <si>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</si>
  <si>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</si>
  <si>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</si>
  <si>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</si>
  <si>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</si>
  <si>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</si>
  <si>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</si>
  <si>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</si>
  <si>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</si>
  <si>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</si>
  <si>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</si>
  <si>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</si>
  <si>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</si>
  <si>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</si>
  <si>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</si>
  <si>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</si>
  <si>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</si>
  <si>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</si>
  <si>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</si>
  <si>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</si>
  <si>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</si>
  <si>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</si>
  <si>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</si>
  <si>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</si>
  <si>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</si>
  <si>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</si>
  <si>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</si>
  <si>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</si>
  <si>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</si>
  <si>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</si>
  <si>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</si>
  <si>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</si>
  <si>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</si>
  <si>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</si>
  <si>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</si>
  <si>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</si>
  <si>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</si>
  <si>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</si>
  <si>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</si>
  <si>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</si>
  <si>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</si>
  <si>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</si>
  <si>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</si>
  <si>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</si>
  <si>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</si>
  <si>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</si>
  <si>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</si>
  <si>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</si>
  <si>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</si>
  <si>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</si>
  <si>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</si>
  <si>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</si>
  <si>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</si>
  <si>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</si>
  <si>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</si>
  <si>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</si>
  <si>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</si>
  <si>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</si>
  <si>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</si>
  <si>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</si>
  <si>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</si>
  <si>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</si>
  <si>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</si>
  <si>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</si>
  <si>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</si>
  <si>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</si>
  <si>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</si>
  <si>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</si>
  <si>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</si>
  <si>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</si>
  <si>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</si>
  <si>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</si>
  <si>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</si>
  <si>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</si>
  <si>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</si>
  <si>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</si>
  <si>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</si>
  <si>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</si>
  <si>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</si>
  <si>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</si>
  <si>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</si>
  <si>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</si>
  <si>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</si>
  <si>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</si>
  <si>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</si>
  <si>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</si>
  <si>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</si>
  <si>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</si>
  <si>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</si>
  <si>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</si>
  <si>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</si>
  <si>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</si>
  <si>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</si>
  <si>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</si>
  <si>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</si>
  <si>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</si>
  <si>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</si>
  <si>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</si>
  <si>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</si>
  <si>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</si>
  <si>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</si>
  <si>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</si>
  <si>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</si>
  <si>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</si>
  <si>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</si>
  <si>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</si>
  <si>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</si>
  <si>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</si>
  <si>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</si>
  <si>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</si>
  <si>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</si>
  <si>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</si>
  <si>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</si>
  <si>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</si>
  <si>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</si>
  <si>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</si>
  <si>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</si>
  <si>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</si>
  <si>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</si>
  <si>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</si>
  <si>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</si>
  <si>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</si>
  <si>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</si>
  <si>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</si>
  <si>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</si>
  <si>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</si>
  <si>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</si>
  <si>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</si>
  <si>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</si>
  <si>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</si>
  <si>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</si>
  <si>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</si>
  <si>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</si>
  <si>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</si>
  <si>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</si>
  <si>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</si>
  <si>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</si>
  <si>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</si>
  <si>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</si>
  <si>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</si>
  <si>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</si>
  <si>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</si>
  <si>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</si>
  <si>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</si>
  <si>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</si>
  <si>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</si>
  <si>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</si>
  <si>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</si>
  <si>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</si>
  <si>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</si>
  <si>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</si>
  <si>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</si>
  <si>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</si>
  <si>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</si>
  <si>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</si>
  <si>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</si>
  <si>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</si>
  <si>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</si>
  <si>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</si>
  <si>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</si>
  <si>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</si>
  <si>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</si>
  <si>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</si>
  <si>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</si>
  <si>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</si>
  <si>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</si>
  <si>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</si>
  <si>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</si>
  <si>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</si>
  <si>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</si>
  <si>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</si>
  <si>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</si>
  <si>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</si>
  <si>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</si>
  <si>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</si>
  <si>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</si>
  <si>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</si>
  <si>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</si>
  <si>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</si>
  <si>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</si>
  <si>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</si>
  <si>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</si>
  <si>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</si>
  <si>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</si>
  <si>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</si>
  <si>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</si>
  <si>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</si>
  <si>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</si>
  <si>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</si>
  <si>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</si>
  <si>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</si>
  <si>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</si>
  <si>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</si>
  <si>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</si>
  <si>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</si>
  <si>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</si>
  <si>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</si>
  <si>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</si>
  <si>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</si>
  <si>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</si>
  <si>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</si>
  <si>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</si>
  <si>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</si>
  <si>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</si>
  <si>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</si>
  <si>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</si>
  <si>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</si>
  <si>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</si>
  <si>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</si>
  <si>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</si>
  <si>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</si>
  <si>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</si>
  <si>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</si>
  <si>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</si>
  <si>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</si>
  <si>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</si>
  <si>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</si>
  <si>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</si>
  <si>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</si>
  <si>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</si>
  <si>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</si>
  <si>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</si>
  <si>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</si>
  <si>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</si>
  <si>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</si>
  <si>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</si>
  <si>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</si>
  <si>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</si>
  <si>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</si>
  <si>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</si>
  <si>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</si>
  <si>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</si>
  <si>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</si>
  <si>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</si>
  <si>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</si>
  <si>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</si>
  <si>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</si>
  <si>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</si>
  <si>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</si>
  <si>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</si>
  <si>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</si>
  <si>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</si>
  <si>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</si>
  <si>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</si>
  <si>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</si>
  <si>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</si>
  <si>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</si>
  <si>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</si>
  <si>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</si>
  <si>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</si>
  <si>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</si>
  <si>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</si>
  <si>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</si>
  <si>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</si>
  <si>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</si>
  <si>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</si>
  <si>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</si>
  <si>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</si>
  <si>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</si>
  <si>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</si>
  <si>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</si>
  <si>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</si>
  <si>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</si>
  <si>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</si>
  <si>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</si>
  <si>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</si>
  <si>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</si>
  <si>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</si>
  <si>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</si>
  <si>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</si>
  <si>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</si>
  <si>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</si>
  <si>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</si>
  <si>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</si>
  <si>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</si>
  <si>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</si>
  <si>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</si>
  <si>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</si>
  <si>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</si>
  <si>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</si>
  <si>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</si>
  <si>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</si>
  <si>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</si>
  <si>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</si>
  <si>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</si>
  <si>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</si>
  <si>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</si>
  <si>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</si>
  <si>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</si>
  <si>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</si>
  <si>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</si>
  <si>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</si>
  <si>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</si>
  <si>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</si>
  <si>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</si>
  <si>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</si>
  <si>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</si>
  <si>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</si>
  <si>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</si>
  <si>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</si>
  <si>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</si>
  <si>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</si>
  <si>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</si>
  <si>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</si>
  <si>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</si>
  <si>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</si>
  <si>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</si>
  <si>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</si>
  <si>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</si>
  <si>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</si>
  <si>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</si>
  <si>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</si>
  <si>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</si>
  <si>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</si>
  <si>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</si>
  <si>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</si>
  <si>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</si>
  <si>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</si>
  <si>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</si>
  <si>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</si>
  <si>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</si>
  <si>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</si>
  <si>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</si>
  <si>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</si>
  <si>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</si>
  <si>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</si>
  <si>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</si>
  <si>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</si>
  <si>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</si>
  <si>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</si>
  <si>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</si>
  <si>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</si>
  <si>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</si>
  <si>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</si>
  <si>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</si>
  <si>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</si>
  <si>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</si>
  <si>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</si>
  <si>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</si>
  <si>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</si>
  <si>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</si>
  <si>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</si>
  <si>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</si>
  <si>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</si>
  <si>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</si>
  <si>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</si>
  <si>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</si>
  <si>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</si>
  <si>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</si>
  <si>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</si>
  <si>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</si>
  <si>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</si>
  <si>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</si>
  <si>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</si>
  <si>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</si>
  <si>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</si>
  <si>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</si>
  <si>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</si>
  <si>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</si>
  <si>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</si>
  <si>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</si>
  <si>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</si>
  <si>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</si>
  <si>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</si>
  <si>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</si>
  <si>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</si>
  <si>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</si>
  <si>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</si>
  <si>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</si>
  <si>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</si>
  <si>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</si>
  <si>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</si>
  <si>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</si>
  <si>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</si>
  <si>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</si>
  <si>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</si>
  <si>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</si>
  <si>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</si>
  <si>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</si>
  <si>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</si>
  <si>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</si>
  <si>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</si>
  <si>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</si>
  <si>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</si>
  <si>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</si>
  <si>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</si>
  <si>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</si>
  <si>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</si>
  <si>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</si>
  <si>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</si>
  <si>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</si>
  <si>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</si>
  <si>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</si>
  <si>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</si>
  <si>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</si>
  <si>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</si>
  <si>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</si>
  <si>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</si>
  <si>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</si>
  <si>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</si>
  <si>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</si>
  <si>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</si>
  <si>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</si>
  <si>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</si>
  <si>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</si>
  <si>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</si>
  <si>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</si>
  <si>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</si>
  <si>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</si>
  <si>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</si>
  <si>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</si>
  <si>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</si>
  <si>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</si>
  <si>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</si>
  <si>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</si>
  <si>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</si>
  <si>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</si>
  <si>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</si>
  <si>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</si>
  <si>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</si>
  <si>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</si>
  <si>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</si>
  <si>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</si>
  <si>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</si>
  <si>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</si>
  <si>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</si>
  <si>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</si>
  <si>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</si>
  <si>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</si>
  <si>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</si>
  <si>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</si>
  <si>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</si>
  <si>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</si>
  <si>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</si>
  <si>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</si>
  <si>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</si>
  <si>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</si>
  <si>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</si>
  <si>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</si>
  <si>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</si>
  <si>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</si>
  <si>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</si>
  <si>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</si>
  <si>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</si>
  <si>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</si>
  <si>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</si>
  <si>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</si>
  <si>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</si>
  <si>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</si>
  <si>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</si>
  <si>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</si>
  <si>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</si>
  <si>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</si>
  <si>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</si>
  <si>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</si>
  <si>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</si>
  <si>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</si>
  <si>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</si>
  <si>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</si>
  <si>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</si>
  <si>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</si>
  <si>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</si>
  <si>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</si>
  <si>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</si>
  <si>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</si>
  <si>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</si>
  <si>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</si>
  <si>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</si>
  <si>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</si>
  <si>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</si>
  <si>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</si>
  <si>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</si>
  <si>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</si>
  <si>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</si>
  <si>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</si>
  <si>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</si>
  <si>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</si>
  <si>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</si>
  <si>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</si>
  <si>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</si>
  <si>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</si>
  <si>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</si>
  <si>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</si>
  <si>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</si>
  <si>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</si>
  <si>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</si>
  <si>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</si>
  <si>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</si>
  <si>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</si>
  <si>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</si>
  <si>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</si>
  <si>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</si>
  <si>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</si>
  <si>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</si>
  <si>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</si>
  <si>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</si>
  <si>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</si>
  <si>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</si>
  <si>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</si>
  <si>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</si>
  <si>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</si>
  <si>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</si>
  <si>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</si>
  <si>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</si>
  <si>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</si>
  <si>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</si>
  <si>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</si>
  <si>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</si>
  <si>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</si>
  <si>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</si>
  <si>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</si>
  <si>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</si>
  <si>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</si>
  <si>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</si>
  <si>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</si>
  <si>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</si>
  <si>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</si>
  <si>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</si>
  <si>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</si>
  <si>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</si>
  <si>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</si>
  <si>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</si>
  <si>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</si>
  <si>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</si>
  <si>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</si>
  <si>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</si>
  <si>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</si>
  <si>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</si>
  <si>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</si>
  <si>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</si>
  <si>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</si>
  <si>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</si>
  <si>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</si>
  <si>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</si>
  <si>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</si>
  <si>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</si>
  <si>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</si>
  <si>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</si>
  <si>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</si>
  <si>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</si>
  <si>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</si>
  <si>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</si>
  <si>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</si>
  <si>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</si>
  <si>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</si>
  <si>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</si>
  <si>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</si>
  <si>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</si>
  <si>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</si>
  <si>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</si>
  <si>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</si>
  <si>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</si>
  <si>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</si>
  <si>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</si>
  <si>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</si>
  <si>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</si>
  <si>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</si>
  <si>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</si>
  <si>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</si>
  <si>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</si>
  <si>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</si>
  <si>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</si>
  <si>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</si>
  <si>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</si>
  <si>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</si>
  <si>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</si>
  <si>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</si>
  <si>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</si>
  <si>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</si>
  <si>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</si>
  <si>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</si>
  <si>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</si>
  <si>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</si>
  <si>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</si>
  <si>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</si>
  <si>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</si>
  <si>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</si>
  <si>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</si>
  <si>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</si>
  <si>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</si>
  <si>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</si>
  <si>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</si>
  <si>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</si>
  <si>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</si>
  <si>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</si>
  <si>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</si>
  <si>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</si>
  <si>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</si>
  <si>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</si>
  <si>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</si>
  <si>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</si>
  <si>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</si>
  <si>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</si>
  <si>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</si>
  <si>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</si>
  <si>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</si>
  <si>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</si>
  <si>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</si>
  <si>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</si>
  <si>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</si>
  <si>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</si>
  <si>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</si>
  <si>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</si>
  <si>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</si>
  <si>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</si>
  <si>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</si>
  <si>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</si>
  <si>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</si>
  <si>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</si>
  <si>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</si>
  <si>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</si>
  <si>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</si>
  <si>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</si>
  <si>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</si>
  <si>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</si>
  <si>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</si>
  <si>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</si>
  <si>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</si>
  <si>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</si>
  <si>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</si>
  <si>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</si>
  <si>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</si>
  <si>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</si>
  <si>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</si>
  <si>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</si>
  <si>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</si>
  <si>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</si>
  <si>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</si>
  <si>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</si>
  <si>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</si>
  <si>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</si>
  <si>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</si>
  <si>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</si>
  <si>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</si>
  <si>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</si>
  <si>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</si>
  <si>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</si>
  <si>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</si>
  <si>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</si>
  <si>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</si>
  <si>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</si>
  <si>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</si>
  <si>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</si>
  <si>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</si>
  <si>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</si>
  <si>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</si>
  <si>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</si>
  <si>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</si>
  <si>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</si>
  <si>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</si>
  <si>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</si>
  <si>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</si>
  <si>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</si>
  <si>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</si>
  <si>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</si>
  <si>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</si>
  <si>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</si>
  <si>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</si>
  <si>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</si>
  <si>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</si>
  <si>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</si>
  <si>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</si>
  <si>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</si>
  <si>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</si>
  <si>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</si>
  <si>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</si>
  <si>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</si>
  <si>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</si>
  <si>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</si>
  <si>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</si>
  <si>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</si>
  <si>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</si>
  <si>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</si>
  <si>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</si>
  <si>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</si>
  <si>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</si>
  <si>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</si>
  <si>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</si>
  <si>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</si>
  <si>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</si>
  <si>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</si>
  <si>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</si>
  <si>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</si>
  <si>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</si>
  <si>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</si>
  <si>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</si>
  <si>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</si>
  <si>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</si>
  <si>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</si>
  <si>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</si>
  <si>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</si>
  <si>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</si>
  <si>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</si>
  <si>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</si>
  <si>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</si>
  <si>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</si>
  <si>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</si>
  <si>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</si>
  <si>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</si>
  <si>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</si>
  <si>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</si>
  <si>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</si>
  <si>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</si>
  <si>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</si>
  <si>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</si>
  <si>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</si>
  <si>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</si>
  <si>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</si>
  <si>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</si>
  <si>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</si>
  <si>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</si>
  <si>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</si>
  <si>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</si>
  <si>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</si>
  <si>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</si>
  <si>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</si>
  <si>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</si>
  <si>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</si>
  <si>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</si>
  <si>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</si>
  <si>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</si>
  <si>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</si>
  <si>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</si>
  <si>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</si>
  <si>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</si>
  <si>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</si>
  <si>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</si>
  <si>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</si>
  <si>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</si>
  <si>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</si>
  <si>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</si>
  <si>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</si>
  <si>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</si>
  <si>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</si>
  <si>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</si>
  <si>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</si>
  <si>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</si>
  <si>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</si>
  <si>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</si>
  <si>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</si>
  <si>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</si>
  <si>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</si>
  <si>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</si>
  <si>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</si>
  <si>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</si>
  <si>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</si>
  <si>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</si>
  <si>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</si>
  <si>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</si>
  <si>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</si>
  <si>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</si>
  <si>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</si>
  <si>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</si>
  <si>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</si>
  <si>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</si>
  <si>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</si>
  <si>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</si>
  <si>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</si>
  <si>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</si>
  <si>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</si>
  <si>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</si>
  <si>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</si>
  <si>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</si>
  <si>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</si>
  <si>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</si>
  <si>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</si>
  <si>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</si>
  <si>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</si>
  <si>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</si>
  <si>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</si>
  <si>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</si>
  <si>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</si>
  <si>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</si>
  <si>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</si>
  <si>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</si>
  <si>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</si>
  <si>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</si>
  <si>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</si>
  <si>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</si>
  <si>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</si>
  <si>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</si>
  <si>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</si>
  <si>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</si>
  <si>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</si>
  <si>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</si>
  <si>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</si>
  <si>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</si>
  <si>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</si>
  <si>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</si>
  <si>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</si>
  <si>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</si>
  <si>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</si>
  <si>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</si>
  <si>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</si>
  <si>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</si>
  <si>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</si>
  <si>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</si>
  <si>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</si>
  <si>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</si>
  <si>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</si>
  <si>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</si>
  <si>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</si>
  <si>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</si>
  <si>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</si>
  <si>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</si>
  <si>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</si>
  <si>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</si>
  <si>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</si>
  <si>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</si>
  <si>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</si>
  <si>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</si>
  <si>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</si>
  <si>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</si>
  <si>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</si>
  <si>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</si>
  <si>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</si>
  <si>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</si>
  <si>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</si>
  <si>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</si>
  <si>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</si>
  <si>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</si>
  <si>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</si>
  <si>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</si>
  <si>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</si>
  <si>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</si>
  <si>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</si>
  <si>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</si>
  <si>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</si>
  <si>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</si>
  <si>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</si>
  <si>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</si>
  <si>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</si>
  <si>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</si>
  <si>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</si>
  <si>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</si>
  <si>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</si>
  <si>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</si>
  <si>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</si>
  <si>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</si>
  <si>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</si>
  <si>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</si>
  <si>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</si>
  <si>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</si>
  <si>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</si>
  <si>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</si>
  <si>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</si>
  <si>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</si>
  <si>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</si>
  <si>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</si>
  <si>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</si>
  <si>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</si>
  <si>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</si>
  <si>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</si>
  <si>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</si>
  <si>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</si>
  <si>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</si>
  <si>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</si>
  <si>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</si>
  <si>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</si>
  <si>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</si>
  <si>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</si>
  <si>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</si>
  <si>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</si>
  <si>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</si>
  <si>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</si>
  <si>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</si>
  <si>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</si>
  <si>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</si>
  <si>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</si>
  <si>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</si>
  <si>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</si>
  <si>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</si>
  <si>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</si>
  <si>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</si>
  <si>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</si>
  <si>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</si>
  <si>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</si>
  <si>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</si>
  <si>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</si>
  <si>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</si>
  <si>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</si>
  <si>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</si>
  <si>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</si>
  <si>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</si>
  <si>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</si>
  <si>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</si>
  <si>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</si>
  <si>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</si>
  <si>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</si>
  <si>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</si>
  <si>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</si>
  <si>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</si>
  <si>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</si>
  <si>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</si>
  <si>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</si>
  <si>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</si>
  <si>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</si>
  <si>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</si>
  <si>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</si>
  <si>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</si>
  <si>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</si>
  <si>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</si>
  <si>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</si>
  <si>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</si>
  <si>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</si>
  <si>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</si>
  <si>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</si>
  <si>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</si>
  <si>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</si>
  <si>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</si>
  <si>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</si>
  <si>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</si>
  <si>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</si>
  <si>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</si>
  <si>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</si>
  <si>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</si>
  <si>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</si>
  <si>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</si>
  <si>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</si>
  <si>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</si>
  <si>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</si>
  <si>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</si>
  <si>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</si>
  <si>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</si>
  <si>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</si>
  <si>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</si>
  <si>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</si>
  <si>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</si>
  <si>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</si>
  <si>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</si>
  <si>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</si>
  <si>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</si>
  <si>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</si>
  <si>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</si>
  <si>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</si>
  <si>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</si>
  <si>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</si>
  <si>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</si>
  <si>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</si>
  <si>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</si>
  <si>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</si>
  <si>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</si>
  <si>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</si>
  <si>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</si>
  <si>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</si>
  <si>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</si>
  <si>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</si>
  <si>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</si>
  <si>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</si>
  <si>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</si>
  <si>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</si>
  <si>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</si>
  <si>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</si>
  <si>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</si>
  <si>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</si>
  <si>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</si>
  <si>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</si>
  <si>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</si>
  <si>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</si>
  <si>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</si>
  <si>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</si>
  <si>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</si>
  <si>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</si>
  <si>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</si>
  <si>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</si>
  <si>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</si>
  <si>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</si>
  <si>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</si>
  <si>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</si>
  <si>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</si>
  <si>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</si>
  <si>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</si>
  <si>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</si>
  <si>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</si>
  <si>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</si>
  <si>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</si>
  <si>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</si>
  <si>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</si>
  <si>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</si>
  <si>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</si>
  <si>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</si>
  <si>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</si>
  <si>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</si>
  <si>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</si>
  <si>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</si>
  <si>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</si>
  <si>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</si>
  <si>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2025</t>
  </si>
  <si>
    <t>Figure 1. U.S. energy-related CO2 emissions by sector,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</si>
</sst>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4">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0" fontId="0" fillId="0" borderId="0" xfId="1"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3" fontId="0" fillId="0" borderId="0" xfId="0" applyNumberFormat="1" applyAlignment="1">
      <alignment horizontal="right"/>
    </xf>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30"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9" fillId="11" borderId="0" xfId="0" applyFont="1" applyFill="1" applyAlignment="1">
      <alignment horizontal="left" wrapText="1"/>
    </xf>
    <xf numFmtId="0" fontId="27" fillId="8" borderId="0" xfId="0" applyFont="1" applyFill="1" applyAlignment="1">
      <alignment horizontal="left" wrapText="1"/>
    </xf>
    <xf numFmtId="0" fontId="28" fillId="10" borderId="22" xfId="0" applyFont="1" applyFill="1" applyBorder="1" applyAlignment="1">
      <alignment horizontal="center"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76969980296797691"/>
          <c:h val="0.6666795667154064"/>
        </c:manualLayout>
      </c:layout>
      <c:lineChart>
        <c:grouping val="standard"/>
        <c:varyColors val="0"/>
        <c:ser>
          <c:idx val="0"/>
          <c:order val="0"/>
          <c:tx>
            <c:strRef>
              <c:f>'Figure 1'!$B$5</c:f>
              <c:strCache>
                <c:ptCount val="1"/>
                <c:pt idx="0">
                  <c:v>residential</c:v>
                </c:pt>
              </c:strCache>
            </c:strRef>
          </c:tx>
          <c:spPr>
            <a:ln w="28575" cap="rnd">
              <a:solidFill>
                <a:srgbClr val="A33340"/>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1'!$C$5:$AL$5</c:f>
              <c:numCache>
                <c:formatCode>#,##0</c:formatCode>
                <c:ptCount val="36"/>
                <c:pt idx="0">
                  <c:v>340.053</c:v>
                </c:pt>
                <c:pt idx="1">
                  <c:v>347.63800000000003</c:v>
                </c:pt>
                <c:pt idx="2">
                  <c:v>357.50799999999992</c:v>
                </c:pt>
                <c:pt idx="3">
                  <c:v>372.74800000000005</c:v>
                </c:pt>
                <c:pt idx="4">
                  <c:v>364.798</c:v>
                </c:pt>
                <c:pt idx="5">
                  <c:v>361.67700000000002</c:v>
                </c:pt>
                <c:pt idx="6">
                  <c:v>390.10600000000011</c:v>
                </c:pt>
                <c:pt idx="7">
                  <c:v>371.78099999999995</c:v>
                </c:pt>
                <c:pt idx="8">
                  <c:v>338.91499999999996</c:v>
                </c:pt>
                <c:pt idx="9">
                  <c:v>360.08699999999988</c:v>
                </c:pt>
                <c:pt idx="10">
                  <c:v>381.35199999999998</c:v>
                </c:pt>
                <c:pt idx="11">
                  <c:v>368.15499999999997</c:v>
                </c:pt>
                <c:pt idx="12">
                  <c:v>368.51499999999987</c:v>
                </c:pt>
                <c:pt idx="13">
                  <c:v>386.34300000000007</c:v>
                </c:pt>
                <c:pt idx="14">
                  <c:v>372.75900000000001</c:v>
                </c:pt>
                <c:pt idx="15">
                  <c:v>365.20900000000006</c:v>
                </c:pt>
                <c:pt idx="16">
                  <c:v>323.71999999999991</c:v>
                </c:pt>
                <c:pt idx="17">
                  <c:v>344.31399999999996</c:v>
                </c:pt>
                <c:pt idx="18">
                  <c:v>357.66500000000008</c:v>
                </c:pt>
                <c:pt idx="19">
                  <c:v>338.73900000000003</c:v>
                </c:pt>
                <c:pt idx="20">
                  <c:v>336.11400000000003</c:v>
                </c:pt>
                <c:pt idx="21">
                  <c:v>326.17599999999993</c:v>
                </c:pt>
                <c:pt idx="22">
                  <c:v>286.27200000000005</c:v>
                </c:pt>
                <c:pt idx="23">
                  <c:v>332.52</c:v>
                </c:pt>
                <c:pt idx="24">
                  <c:v>349.08799999999997</c:v>
                </c:pt>
                <c:pt idx="25">
                  <c:v>322.39099999999996</c:v>
                </c:pt>
                <c:pt idx="26">
                  <c:v>298.65200000000004</c:v>
                </c:pt>
                <c:pt idx="27">
                  <c:v>301.24699999999996</c:v>
                </c:pt>
                <c:pt idx="28">
                  <c:v>343.86500000000001</c:v>
                </c:pt>
                <c:pt idx="29" formatCode="#,##0.0">
                  <c:v>346.66200000000003</c:v>
                </c:pt>
                <c:pt idx="30">
                  <c:v>318.57499999999993</c:v>
                </c:pt>
                <c:pt idx="31">
                  <c:v>324.94199999999989</c:v>
                </c:pt>
                <c:pt idx="32">
                  <c:v>339.80100000000004</c:v>
                </c:pt>
                <c:pt idx="33">
                  <c:v>313.24099999999999</c:v>
                </c:pt>
                <c:pt idx="34">
                  <c:v>303.899</c:v>
                </c:pt>
                <c:pt idx="35">
                  <c:v>331.11199999999997</c:v>
                </c:pt>
              </c:numCache>
            </c:numRef>
          </c:val>
          <c:smooth val="0"/>
          <c:extLst>
            <c:ext xmlns:c16="http://schemas.microsoft.com/office/drawing/2014/chart" uri="{C3380CC4-5D6E-409C-BE32-E72D297353CC}">
              <c16:uniqueId val="{00000000-E341-4489-A716-8548BC0270A9}"/>
            </c:ext>
          </c:extLst>
        </c:ser>
        <c:ser>
          <c:idx val="1"/>
          <c:order val="1"/>
          <c:tx>
            <c:strRef>
              <c:f>'Figure 1'!$B$6</c:f>
              <c:strCache>
                <c:ptCount val="1"/>
                <c:pt idx="0">
                  <c:v>commercial</c:v>
                </c:pt>
              </c:strCache>
            </c:strRef>
          </c:tx>
          <c:spPr>
            <a:ln w="28575" cap="rnd">
              <a:solidFill>
                <a:srgbClr val="E3A5AC"/>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1'!$C$6:$AL$6</c:f>
              <c:numCache>
                <c:formatCode>#,##0</c:formatCode>
                <c:ptCount val="36"/>
                <c:pt idx="0">
                  <c:v>226.13499999999999</c:v>
                </c:pt>
                <c:pt idx="1">
                  <c:v>227.17599999999993</c:v>
                </c:pt>
                <c:pt idx="2">
                  <c:v>228.31100000000004</c:v>
                </c:pt>
                <c:pt idx="3">
                  <c:v>225.52799999999991</c:v>
                </c:pt>
                <c:pt idx="4">
                  <c:v>228.23500000000001</c:v>
                </c:pt>
                <c:pt idx="5">
                  <c:v>231.21299999999997</c:v>
                </c:pt>
                <c:pt idx="6">
                  <c:v>239.89999999999998</c:v>
                </c:pt>
                <c:pt idx="7">
                  <c:v>240.13499999999999</c:v>
                </c:pt>
                <c:pt idx="8">
                  <c:v>222.79299999999989</c:v>
                </c:pt>
                <c:pt idx="9">
                  <c:v>225.62199999999996</c:v>
                </c:pt>
                <c:pt idx="10">
                  <c:v>239.62399999999991</c:v>
                </c:pt>
                <c:pt idx="11">
                  <c:v>230.53300000000002</c:v>
                </c:pt>
                <c:pt idx="12">
                  <c:v>231.32300000000009</c:v>
                </c:pt>
                <c:pt idx="13">
                  <c:v>241.58299999999997</c:v>
                </c:pt>
                <c:pt idx="14">
                  <c:v>238.1339999999999</c:v>
                </c:pt>
                <c:pt idx="15">
                  <c:v>227.32499999999993</c:v>
                </c:pt>
                <c:pt idx="16">
                  <c:v>207.79099999999994</c:v>
                </c:pt>
                <c:pt idx="17">
                  <c:v>216.72100000000012</c:v>
                </c:pt>
                <c:pt idx="18">
                  <c:v>225.94299999999998</c:v>
                </c:pt>
                <c:pt idx="19">
                  <c:v>223.22300000000007</c:v>
                </c:pt>
                <c:pt idx="20">
                  <c:v>220.90500000000009</c:v>
                </c:pt>
                <c:pt idx="21">
                  <c:v>221.78899999999999</c:v>
                </c:pt>
                <c:pt idx="22">
                  <c:v>201.04899999999998</c:v>
                </c:pt>
                <c:pt idx="23">
                  <c:v>222.721</c:v>
                </c:pt>
                <c:pt idx="24">
                  <c:v>233.94800000000009</c:v>
                </c:pt>
                <c:pt idx="25">
                  <c:v>239.57500000000005</c:v>
                </c:pt>
                <c:pt idx="26">
                  <c:v>231.57799999999997</c:v>
                </c:pt>
                <c:pt idx="27">
                  <c:v>233.005</c:v>
                </c:pt>
                <c:pt idx="28">
                  <c:v>253.76499999999999</c:v>
                </c:pt>
                <c:pt idx="29" formatCode="#,##0.0">
                  <c:v>254.86099999999999</c:v>
                </c:pt>
                <c:pt idx="30">
                  <c:v>232.68200000000002</c:v>
                </c:pt>
                <c:pt idx="31">
                  <c:v>244.74599999999998</c:v>
                </c:pt>
                <c:pt idx="32">
                  <c:v>260.24199999999996</c:v>
                </c:pt>
                <c:pt idx="33">
                  <c:v>244.84899999999993</c:v>
                </c:pt>
                <c:pt idx="34">
                  <c:v>239.39699999999993</c:v>
                </c:pt>
                <c:pt idx="35">
                  <c:v>256.12800000000004</c:v>
                </c:pt>
              </c:numCache>
            </c:numRef>
          </c:val>
          <c:smooth val="0"/>
          <c:extLst>
            <c:ext xmlns:c16="http://schemas.microsoft.com/office/drawing/2014/chart" uri="{C3380CC4-5D6E-409C-BE32-E72D297353CC}">
              <c16:uniqueId val="{00000001-E341-4489-A716-8548BC0270A9}"/>
            </c:ext>
          </c:extLst>
        </c:ser>
        <c:ser>
          <c:idx val="2"/>
          <c:order val="2"/>
          <c:tx>
            <c:strRef>
              <c:f>'Figure 1'!$B$7</c:f>
              <c:strCache>
                <c:ptCount val="1"/>
                <c:pt idx="0">
                  <c:v>industrial</c:v>
                </c:pt>
              </c:strCache>
            </c:strRef>
          </c:tx>
          <c:spPr>
            <a:ln w="28575" cap="rnd">
              <a:solidFill>
                <a:schemeClr val="accent3"/>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1'!$C$7:$AL$7</c:f>
              <c:numCache>
                <c:formatCode>#,##0</c:formatCode>
                <c:ptCount val="36"/>
                <c:pt idx="0">
                  <c:v>1062.943</c:v>
                </c:pt>
                <c:pt idx="1">
                  <c:v>1029.5729999999999</c:v>
                </c:pt>
                <c:pt idx="2">
                  <c:v>1081.5740000000001</c:v>
                </c:pt>
                <c:pt idx="3">
                  <c:v>1071.942</c:v>
                </c:pt>
                <c:pt idx="4">
                  <c:v>1089.3980000000001</c:v>
                </c:pt>
                <c:pt idx="5">
                  <c:v>1099.462</c:v>
                </c:pt>
                <c:pt idx="6">
                  <c:v>1132.9769999999999</c:v>
                </c:pt>
                <c:pt idx="7">
                  <c:v>1135.6840000000002</c:v>
                </c:pt>
                <c:pt idx="8">
                  <c:v>1106.6880000000001</c:v>
                </c:pt>
                <c:pt idx="9">
                  <c:v>1086.346</c:v>
                </c:pt>
                <c:pt idx="10">
                  <c:v>1077.614</c:v>
                </c:pt>
                <c:pt idx="11">
                  <c:v>1055.7280000000001</c:v>
                </c:pt>
                <c:pt idx="12">
                  <c:v>1040.2339999999999</c:v>
                </c:pt>
                <c:pt idx="13">
                  <c:v>1031.627</c:v>
                </c:pt>
                <c:pt idx="14">
                  <c:v>1070.2919999999999</c:v>
                </c:pt>
                <c:pt idx="15">
                  <c:v>1016.028</c:v>
                </c:pt>
                <c:pt idx="16">
                  <c:v>1023.6410000000001</c:v>
                </c:pt>
                <c:pt idx="17">
                  <c:v>1011.117</c:v>
                </c:pt>
                <c:pt idx="18">
                  <c:v>977.99899999999991</c:v>
                </c:pt>
                <c:pt idx="19">
                  <c:v>858.49199999999996</c:v>
                </c:pt>
                <c:pt idx="20">
                  <c:v>924.41999999999985</c:v>
                </c:pt>
                <c:pt idx="21">
                  <c:v>928.93299999999988</c:v>
                </c:pt>
                <c:pt idx="22">
                  <c:v>942.89099999999996</c:v>
                </c:pt>
                <c:pt idx="23">
                  <c:v>963.24699999999996</c:v>
                </c:pt>
                <c:pt idx="24">
                  <c:v>973.14800000000014</c:v>
                </c:pt>
                <c:pt idx="25">
                  <c:v>955.10399999999993</c:v>
                </c:pt>
                <c:pt idx="26">
                  <c:v>953.4190000000001</c:v>
                </c:pt>
                <c:pt idx="27">
                  <c:v>971.0139999999999</c:v>
                </c:pt>
                <c:pt idx="28">
                  <c:v>1001.425</c:v>
                </c:pt>
                <c:pt idx="29" formatCode="#,##0.0">
                  <c:v>1006.926</c:v>
                </c:pt>
                <c:pt idx="30">
                  <c:v>953.43400000000008</c:v>
                </c:pt>
                <c:pt idx="31">
                  <c:v>976.93900000000008</c:v>
                </c:pt>
                <c:pt idx="32">
                  <c:v>964.31999999999994</c:v>
                </c:pt>
                <c:pt idx="33">
                  <c:v>963.79699999999991</c:v>
                </c:pt>
                <c:pt idx="34">
                  <c:v>954.875</c:v>
                </c:pt>
                <c:pt idx="35">
                  <c:v>960.30299999999988</c:v>
                </c:pt>
              </c:numCache>
            </c:numRef>
          </c:val>
          <c:smooth val="0"/>
          <c:extLst>
            <c:ext xmlns:c16="http://schemas.microsoft.com/office/drawing/2014/chart" uri="{C3380CC4-5D6E-409C-BE32-E72D297353CC}">
              <c16:uniqueId val="{00000002-E341-4489-A716-8548BC0270A9}"/>
            </c:ext>
          </c:extLst>
        </c:ser>
        <c:ser>
          <c:idx val="3"/>
          <c:order val="3"/>
          <c:tx>
            <c:strRef>
              <c:f>'Figure 1'!$B$8</c:f>
              <c:strCache>
                <c:ptCount val="1"/>
                <c:pt idx="0">
                  <c:v>transportation</c:v>
                </c:pt>
              </c:strCache>
            </c:strRef>
          </c:tx>
          <c:spPr>
            <a:ln w="28575" cap="rnd">
              <a:solidFill>
                <a:srgbClr val="0070C0"/>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1'!$C$8:$AL$8</c:f>
              <c:numCache>
                <c:formatCode>#,##0</c:formatCode>
                <c:ptCount val="36"/>
                <c:pt idx="0">
                  <c:v>1583.413</c:v>
                </c:pt>
                <c:pt idx="1">
                  <c:v>1563.885</c:v>
                </c:pt>
                <c:pt idx="2">
                  <c:v>1587.3619999999999</c:v>
                </c:pt>
                <c:pt idx="3">
                  <c:v>1600.721</c:v>
                </c:pt>
                <c:pt idx="4">
                  <c:v>1640.557</c:v>
                </c:pt>
                <c:pt idx="5">
                  <c:v>1675.479</c:v>
                </c:pt>
                <c:pt idx="6">
                  <c:v>1725.191</c:v>
                </c:pt>
                <c:pt idx="7">
                  <c:v>1744.7570000000001</c:v>
                </c:pt>
                <c:pt idx="8">
                  <c:v>1782.155</c:v>
                </c:pt>
                <c:pt idx="9">
                  <c:v>1828.345</c:v>
                </c:pt>
                <c:pt idx="10">
                  <c:v>1884.0820000000001</c:v>
                </c:pt>
                <c:pt idx="11">
                  <c:v>1855.6119999999999</c:v>
                </c:pt>
                <c:pt idx="12">
                  <c:v>1895.126</c:v>
                </c:pt>
                <c:pt idx="13">
                  <c:v>1912.1120000000001</c:v>
                </c:pt>
                <c:pt idx="14">
                  <c:v>1966.87</c:v>
                </c:pt>
                <c:pt idx="15">
                  <c:v>1987.4650000000001</c:v>
                </c:pt>
                <c:pt idx="16">
                  <c:v>2018.6110000000001</c:v>
                </c:pt>
                <c:pt idx="17">
                  <c:v>2021.1</c:v>
                </c:pt>
                <c:pt idx="18">
                  <c:v>1890.702</c:v>
                </c:pt>
                <c:pt idx="19">
                  <c:v>1826.931</c:v>
                </c:pt>
                <c:pt idx="20">
                  <c:v>1842.3130000000001</c:v>
                </c:pt>
                <c:pt idx="21">
                  <c:v>1808.271</c:v>
                </c:pt>
                <c:pt idx="22">
                  <c:v>1771.596</c:v>
                </c:pt>
                <c:pt idx="23">
                  <c:v>1791.2180000000001</c:v>
                </c:pt>
                <c:pt idx="24">
                  <c:v>1809.471</c:v>
                </c:pt>
                <c:pt idx="25">
                  <c:v>1833.2829999999999</c:v>
                </c:pt>
                <c:pt idx="26">
                  <c:v>1865.4</c:v>
                </c:pt>
                <c:pt idx="27">
                  <c:v>1883.3300000000002</c:v>
                </c:pt>
                <c:pt idx="28">
                  <c:v>1914.6309999999999</c:v>
                </c:pt>
                <c:pt idx="29" formatCode="#,##0.0">
                  <c:v>1920.9839999999999</c:v>
                </c:pt>
                <c:pt idx="30">
                  <c:v>1630.3609999999999</c:v>
                </c:pt>
                <c:pt idx="31">
                  <c:v>1806.7339999999999</c:v>
                </c:pt>
                <c:pt idx="32">
                  <c:v>1842.336</c:v>
                </c:pt>
                <c:pt idx="33">
                  <c:v>1854.9659999999999</c:v>
                </c:pt>
                <c:pt idx="34">
                  <c:v>1863.4869999999999</c:v>
                </c:pt>
                <c:pt idx="35">
                  <c:v>1871.4750000000001</c:v>
                </c:pt>
              </c:numCache>
            </c:numRef>
          </c:val>
          <c:smooth val="0"/>
          <c:extLst>
            <c:ext xmlns:c16="http://schemas.microsoft.com/office/drawing/2014/chart" uri="{C3380CC4-5D6E-409C-BE32-E72D297353CC}">
              <c16:uniqueId val="{00000003-E341-4489-A716-8548BC0270A9}"/>
            </c:ext>
          </c:extLst>
        </c:ser>
        <c:ser>
          <c:idx val="4"/>
          <c:order val="4"/>
          <c:tx>
            <c:strRef>
              <c:f>'Figure 1'!$B$9</c:f>
              <c:strCache>
                <c:ptCount val="1"/>
                <c:pt idx="0">
                  <c:v>electric power</c:v>
                </c:pt>
              </c:strCache>
            </c:strRef>
          </c:tx>
          <c:spPr>
            <a:ln w="28575" cap="rnd">
              <a:solidFill>
                <a:schemeClr val="accent4"/>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1'!$C$9:$AL$9</c:f>
              <c:numCache>
                <c:formatCode>#,##0</c:formatCode>
                <c:ptCount val="36"/>
                <c:pt idx="0">
                  <c:v>1825.77</c:v>
                </c:pt>
                <c:pt idx="1">
                  <c:v>1824.579</c:v>
                </c:pt>
                <c:pt idx="2">
                  <c:v>1838.9680000000001</c:v>
                </c:pt>
                <c:pt idx="3">
                  <c:v>1914.761</c:v>
                </c:pt>
                <c:pt idx="4">
                  <c:v>1939.7719999999999</c:v>
                </c:pt>
                <c:pt idx="5">
                  <c:v>1957.2929999999999</c:v>
                </c:pt>
                <c:pt idx="6">
                  <c:v>2030.106</c:v>
                </c:pt>
                <c:pt idx="7">
                  <c:v>2097.7930000000001</c:v>
                </c:pt>
                <c:pt idx="8">
                  <c:v>2186.4580000000001</c:v>
                </c:pt>
                <c:pt idx="9">
                  <c:v>2199.5439999999999</c:v>
                </c:pt>
                <c:pt idx="10">
                  <c:v>2306.0540000000001</c:v>
                </c:pt>
                <c:pt idx="11">
                  <c:v>2268.317</c:v>
                </c:pt>
                <c:pt idx="12">
                  <c:v>2284.806</c:v>
                </c:pt>
                <c:pt idx="13">
                  <c:v>2315.2979999999998</c:v>
                </c:pt>
                <c:pt idx="14">
                  <c:v>2345.944</c:v>
                </c:pt>
                <c:pt idx="15">
                  <c:v>2411.5189999999998</c:v>
                </c:pt>
                <c:pt idx="16">
                  <c:v>2356.1410000000001</c:v>
                </c:pt>
                <c:pt idx="17">
                  <c:v>2422.0100000000002</c:v>
                </c:pt>
                <c:pt idx="18">
                  <c:v>2371.029</c:v>
                </c:pt>
                <c:pt idx="19">
                  <c:v>2156.5819999999999</c:v>
                </c:pt>
                <c:pt idx="20">
                  <c:v>2270.0630000000001</c:v>
                </c:pt>
                <c:pt idx="21">
                  <c:v>2169.6819999999998</c:v>
                </c:pt>
                <c:pt idx="22">
                  <c:v>2034.67</c:v>
                </c:pt>
                <c:pt idx="23">
                  <c:v>2049.3119999999999</c:v>
                </c:pt>
                <c:pt idx="24">
                  <c:v>2048.3719999999998</c:v>
                </c:pt>
                <c:pt idx="25">
                  <c:v>1911.848</c:v>
                </c:pt>
                <c:pt idx="26">
                  <c:v>1819.9949999999999</c:v>
                </c:pt>
                <c:pt idx="27">
                  <c:v>1742.606</c:v>
                </c:pt>
                <c:pt idx="28">
                  <c:v>1764.5350000000001</c:v>
                </c:pt>
                <c:pt idx="29" formatCode="#,##0.0">
                  <c:v>1617.56</c:v>
                </c:pt>
                <c:pt idx="30">
                  <c:v>1450.1959999999999</c:v>
                </c:pt>
                <c:pt idx="31">
                  <c:v>1552.55</c:v>
                </c:pt>
                <c:pt idx="32">
                  <c:v>1538.519</c:v>
                </c:pt>
                <c:pt idx="33">
                  <c:v>1421.7470000000001</c:v>
                </c:pt>
                <c:pt idx="34">
                  <c:v>1427.4380000000001</c:v>
                </c:pt>
                <c:pt idx="35">
                  <c:v>1485.376</c:v>
                </c:pt>
              </c:numCache>
            </c:numRef>
          </c:val>
          <c:smooth val="0"/>
          <c:extLst>
            <c:ext xmlns:c16="http://schemas.microsoft.com/office/drawing/2014/chart" uri="{C3380CC4-5D6E-409C-BE32-E72D297353CC}">
              <c16:uniqueId val="{00000004-E341-4489-A716-8548BC0270A9}"/>
            </c:ext>
          </c:extLst>
        </c:ser>
        <c:ser>
          <c:idx val="5"/>
          <c:order val="5"/>
          <c:tx>
            <c:strRef>
              <c:f>'Figure 1'!$B$10</c:f>
              <c:strCache>
                <c:ptCount val="1"/>
                <c:pt idx="0">
                  <c:v>total</c:v>
                </c:pt>
              </c:strCache>
            </c:strRef>
          </c:tx>
          <c:spPr>
            <a:ln w="28575" cap="rnd">
              <a:solidFill>
                <a:schemeClr val="tx1"/>
              </a:solidFill>
              <a:round/>
            </a:ln>
            <a:effectLst/>
          </c:spPr>
          <c:marker>
            <c:symbol val="none"/>
          </c:marker>
          <c:cat>
            <c:strRef>
              <c:f>'Figure 1'!$C$4:$AL$4</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1'!$C$10:$AL$10</c:f>
              <c:numCache>
                <c:formatCode>#,##0</c:formatCode>
                <c:ptCount val="36"/>
                <c:pt idx="0">
                  <c:v>5038.3140000000003</c:v>
                </c:pt>
                <c:pt idx="1">
                  <c:v>4992.8500000000004</c:v>
                </c:pt>
                <c:pt idx="2">
                  <c:v>5093.723</c:v>
                </c:pt>
                <c:pt idx="3">
                  <c:v>5185.6989999999996</c:v>
                </c:pt>
                <c:pt idx="4">
                  <c:v>5262.76</c:v>
                </c:pt>
                <c:pt idx="5">
                  <c:v>5325.1229999999996</c:v>
                </c:pt>
                <c:pt idx="6">
                  <c:v>5518.28</c:v>
                </c:pt>
                <c:pt idx="7">
                  <c:v>5590.1509999999998</c:v>
                </c:pt>
                <c:pt idx="8">
                  <c:v>5637.009</c:v>
                </c:pt>
                <c:pt idx="9">
                  <c:v>5699.9449999999997</c:v>
                </c:pt>
                <c:pt idx="10">
                  <c:v>5888.7259999999997</c:v>
                </c:pt>
                <c:pt idx="11">
                  <c:v>5778.3450000000003</c:v>
                </c:pt>
                <c:pt idx="12">
                  <c:v>5820.0060000000003</c:v>
                </c:pt>
                <c:pt idx="13">
                  <c:v>5886.9639999999999</c:v>
                </c:pt>
                <c:pt idx="14">
                  <c:v>5994</c:v>
                </c:pt>
                <c:pt idx="15">
                  <c:v>6007.5460000000003</c:v>
                </c:pt>
                <c:pt idx="16">
                  <c:v>5929.9040000000005</c:v>
                </c:pt>
                <c:pt idx="17">
                  <c:v>6015.2619999999997</c:v>
                </c:pt>
                <c:pt idx="18">
                  <c:v>5823.3379999999997</c:v>
                </c:pt>
                <c:pt idx="19">
                  <c:v>5403.9679999999998</c:v>
                </c:pt>
                <c:pt idx="20">
                  <c:v>5593.8159999999998</c:v>
                </c:pt>
                <c:pt idx="21">
                  <c:v>5454.8509999999997</c:v>
                </c:pt>
                <c:pt idx="22">
                  <c:v>5236.4780000000001</c:v>
                </c:pt>
                <c:pt idx="23">
                  <c:v>5359.0169999999998</c:v>
                </c:pt>
                <c:pt idx="24">
                  <c:v>5414.0280000000002</c:v>
                </c:pt>
                <c:pt idx="25">
                  <c:v>5262.2</c:v>
                </c:pt>
                <c:pt idx="26">
                  <c:v>5169.0439999999999</c:v>
                </c:pt>
                <c:pt idx="27">
                  <c:v>5131.2030000000004</c:v>
                </c:pt>
                <c:pt idx="28">
                  <c:v>5278.2219999999998</c:v>
                </c:pt>
                <c:pt idx="29">
                  <c:v>5146.9930000000004</c:v>
                </c:pt>
                <c:pt idx="30">
                  <c:v>4585.2470000000003</c:v>
                </c:pt>
                <c:pt idx="31">
                  <c:v>4905.91</c:v>
                </c:pt>
                <c:pt idx="32">
                  <c:v>4945.2169999999996</c:v>
                </c:pt>
                <c:pt idx="33">
                  <c:v>4798.6000000000004</c:v>
                </c:pt>
                <c:pt idx="34">
                  <c:v>4789.0940000000001</c:v>
                </c:pt>
                <c:pt idx="35">
                  <c:v>4904.3950000000004</c:v>
                </c:pt>
              </c:numCache>
            </c:numRef>
          </c:val>
          <c:smooth val="0"/>
          <c:extLst>
            <c:ext xmlns:c16="http://schemas.microsoft.com/office/drawing/2014/chart" uri="{C3380CC4-5D6E-409C-BE32-E72D297353CC}">
              <c16:uniqueId val="{00000005-E341-4489-A716-8548BC0270A9}"/>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35</xdr:row>
      <xdr:rowOff>0</xdr:rowOff>
    </xdr:from>
    <xdr:ext cx="65" cy="223203"/>
    <xdr:sp macro="" textlink="">
      <xdr:nvSpPr>
        <xdr:cNvPr id="2" name="TextBox 1">
          <a:extLst>
            <a:ext uri="{FF2B5EF4-FFF2-40B4-BE49-F238E27FC236}">
              <a16:creationId xmlns:a16="http://schemas.microsoft.com/office/drawing/2014/main" id="{D5C2326E-F474-4CED-BABA-2B6404EF6A54}"/>
            </a:ext>
          </a:extLst>
        </xdr:cNvPr>
        <xdr:cNvSpPr txBox="1"/>
      </xdr:nvSpPr>
      <xdr:spPr bwMode="auto">
        <a:xfrm>
          <a:off x="11454765" y="1335024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5123862</xdr:colOff>
      <xdr:row>11</xdr:row>
      <xdr:rowOff>156455</xdr:rowOff>
    </xdr:from>
    <xdr:to>
      <xdr:col>10</xdr:col>
      <xdr:colOff>424541</xdr:colOff>
      <xdr:row>34</xdr:row>
      <xdr:rowOff>8038</xdr:rowOff>
    </xdr:to>
    <xdr:graphicFrame macro="">
      <xdr:nvGraphicFramePr>
        <xdr:cNvPr id="10" name="Chart 9">
          <a:extLst>
            <a:ext uri="{FF2B5EF4-FFF2-40B4-BE49-F238E27FC236}">
              <a16:creationId xmlns:a16="http://schemas.microsoft.com/office/drawing/2014/main" id="{C425CEF6-9668-4581-AEA8-4339D37EC2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dr:relSizeAnchor xmlns:cdr="http://schemas.openxmlformats.org/drawingml/2006/chartDrawing">
    <cdr:from>
      <cdr:x>0.06685</cdr:x>
      <cdr:y>0.91464</cdr:y>
    </cdr:from>
    <cdr:to>
      <cdr:x>0.87638</cdr:x>
      <cdr:y>0.9624</cdr:y>
    </cdr:to>
    <cdr:sp macro="" textlink="">
      <cdr:nvSpPr>
        <cdr:cNvPr id="3" name="TextBox 1">
          <a:extLst xmlns:a="http://schemas.openxmlformats.org/drawingml/2006/main">
            <a:ext uri="{FF2B5EF4-FFF2-40B4-BE49-F238E27FC236}">
              <a16:creationId xmlns:a16="http://schemas.microsoft.com/office/drawing/2014/main" id="{4B2AACFC-730C-444F-9BFD-1423445D3037}"/>
            </a:ext>
          </a:extLst>
        </cdr:cNvPr>
        <cdr:cNvSpPr txBox="1"/>
      </cdr:nvSpPr>
      <cdr:spPr bwMode="auto">
        <a:xfrm xmlns:a="http://schemas.openxmlformats.org/drawingml/2006/main">
          <a:off x="516216" y="3585501"/>
          <a:ext cx="6251240" cy="1872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a:t>
          </a:r>
          <a:r>
            <a:rPr lang="en-US" sz="900" i="0" baseline="0">
              <a:solidFill>
                <a:srgbClr val="FF0000"/>
              </a:solidFill>
              <a:latin typeface="+mn-lt"/>
              <a:ea typeface="Times New Roman" charset="0"/>
              <a:cs typeface="Times New Roman" charset="0"/>
            </a:rPr>
            <a:t> </a:t>
          </a:r>
          <a:r>
            <a:rPr lang="en-US" sz="900" i="0" baseline="0">
              <a:solidFill>
                <a:sysClr val="windowText" lastClr="000000"/>
              </a:solidFill>
              <a:latin typeface="+mn-lt"/>
              <a:ea typeface="Times New Roman" charset="0"/>
              <a:cs typeface="Times New Roman" charset="0"/>
            </a:rPr>
            <a:t>2026,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0.01186</cdr:x>
      <cdr:y>0.90156</cdr:y>
    </cdr:from>
    <cdr:to>
      <cdr:x>0.06599</cdr:x>
      <cdr:y>0.9691</cdr:y>
    </cdr:to>
    <cdr:pic>
      <cdr:nvPicPr>
        <cdr:cNvPr id="4" name="Picture 3">
          <a:extLst xmlns:a="http://schemas.openxmlformats.org/drawingml/2006/main">
            <a:ext uri="{FF2B5EF4-FFF2-40B4-BE49-F238E27FC236}">
              <a16:creationId xmlns:a16="http://schemas.microsoft.com/office/drawing/2014/main" id="{6D544A46-74D2-443B-BE01-71B92BF95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1621" y="3534229"/>
          <a:ext cx="417990" cy="264755"/>
        </a:xfrm>
        <a:prstGeom xmlns:a="http://schemas.openxmlformats.org/drawingml/2006/main" prst="rect">
          <a:avLst/>
        </a:prstGeom>
      </cdr:spPr>
    </cdr:pic>
  </cdr:relSizeAnchor>
  <cdr:relSizeAnchor xmlns:cdr="http://schemas.openxmlformats.org/drawingml/2006/chartDrawing">
    <cdr:from>
      <cdr:x>0.84786</cdr:x>
      <cdr:y>0.32883</cdr:y>
    </cdr:from>
    <cdr:to>
      <cdr:x>1</cdr:x>
      <cdr:y>0.81132</cdr:y>
    </cdr:to>
    <cdr:sp macro="" textlink="">
      <cdr:nvSpPr>
        <cdr:cNvPr id="6" name="TextBox 10">
          <a:extLst xmlns:a="http://schemas.openxmlformats.org/drawingml/2006/main">
            <a:ext uri="{FF2B5EF4-FFF2-40B4-BE49-F238E27FC236}">
              <a16:creationId xmlns:a16="http://schemas.microsoft.com/office/drawing/2014/main" id="{E78F6BC9-F2D1-F60C-AE03-9E821E4CA463}"/>
            </a:ext>
          </a:extLst>
        </cdr:cNvPr>
        <cdr:cNvSpPr txBox="1"/>
      </cdr:nvSpPr>
      <cdr:spPr bwMode="auto">
        <a:xfrm xmlns:a="http://schemas.openxmlformats.org/drawingml/2006/main">
          <a:off x="6547255" y="1289050"/>
          <a:ext cx="1174840" cy="18914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nchor="t">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rgbClr val="0070C0"/>
            </a:solidFill>
            <a:latin typeface="+mn-lt"/>
            <a:ea typeface="Times New Roman" charset="0"/>
            <a:cs typeface="Times New Roman" charset="0"/>
          </a:endParaRPr>
        </a:p>
        <a:p xmlns:a="http://schemas.openxmlformats.org/drawingml/2006/main">
          <a:pPr eaLnBrk="0" hangingPunct="0"/>
          <a:endParaRPr lang="en-US" sz="900" b="1" i="0" baseline="0" dirty="0">
            <a:solidFill>
              <a:srgbClr val="0070C0"/>
            </a:solidFill>
            <a:latin typeface="+mn-lt"/>
            <a:ea typeface="Times New Roman" charset="0"/>
            <a:cs typeface="Times New Roman" charset="0"/>
          </a:endParaRPr>
        </a:p>
        <a:p xmlns:a="http://schemas.openxmlformats.org/drawingml/2006/main">
          <a:pPr eaLnBrk="0" hangingPunct="0"/>
          <a:r>
            <a:rPr lang="en-US" sz="900" b="1" i="0" baseline="0" dirty="0">
              <a:solidFill>
                <a:srgbClr val="0070C0"/>
              </a:solidFill>
              <a:latin typeface="+mn-lt"/>
              <a:ea typeface="Times New Roman" charset="0"/>
              <a:cs typeface="Times New Roman" charset="0"/>
            </a:rPr>
            <a:t>transportation</a:t>
          </a:r>
        </a:p>
        <a:p xmlns:a="http://schemas.openxmlformats.org/drawingml/2006/main">
          <a:pPr eaLnBrk="0" hangingPunct="0"/>
          <a:r>
            <a:rPr lang="en-US" sz="900" b="1" i="0" baseline="0" dirty="0">
              <a:solidFill>
                <a:srgbClr val="FFC702"/>
              </a:solidFill>
              <a:latin typeface="+mn-lt"/>
              <a:ea typeface="Times New Roman" charset="0"/>
              <a:cs typeface="Times New Roman" charset="0"/>
            </a:rPr>
            <a:t>electric power</a:t>
          </a:r>
          <a:endParaRPr lang="en-US" sz="900" b="1" i="0" baseline="0" dirty="0">
            <a:solidFill>
              <a:srgbClr val="5D9732"/>
            </a:solidFill>
            <a:latin typeface="+mn-lt"/>
            <a:ea typeface="Times New Roman" charset="0"/>
            <a:cs typeface="Times New Roman" charset="0"/>
          </a:endParaRPr>
        </a:p>
        <a:p xmlns:a="http://schemas.openxmlformats.org/drawingml/2006/main">
          <a:pPr eaLnBrk="0" hangingPunct="0"/>
          <a:endParaRPr lang="en-US" sz="900" b="1" i="0" baseline="0" dirty="0">
            <a:solidFill>
              <a:srgbClr val="5D9732"/>
            </a:solidFill>
            <a:latin typeface="+mn-lt"/>
            <a:ea typeface="Times New Roman" charset="0"/>
            <a:cs typeface="Times New Roman" charset="0"/>
          </a:endParaRPr>
        </a:p>
        <a:p xmlns:a="http://schemas.openxmlformats.org/drawingml/2006/main">
          <a:pPr eaLnBrk="0" hangingPunct="0"/>
          <a:r>
            <a:rPr lang="en-US" sz="900" b="1" i="0" baseline="0" dirty="0">
              <a:solidFill>
                <a:srgbClr val="5D9732"/>
              </a:solidFill>
              <a:latin typeface="+mn-lt"/>
              <a:ea typeface="Times New Roman" charset="0"/>
              <a:cs typeface="Times New Roman" charset="0"/>
            </a:rPr>
            <a:t>industrial</a:t>
          </a:r>
        </a:p>
        <a:p xmlns:a="http://schemas.openxmlformats.org/drawingml/2006/main">
          <a:pPr eaLnBrk="0" hangingPunct="0"/>
          <a:r>
            <a:rPr lang="en-US" sz="900" b="1" i="0" baseline="0" dirty="0">
              <a:solidFill>
                <a:srgbClr val="A33340"/>
              </a:solidFill>
              <a:latin typeface="+mn-lt"/>
              <a:ea typeface="Times New Roman" charset="0"/>
              <a:cs typeface="Times New Roman" charset="0"/>
            </a:rPr>
            <a:t>residential</a:t>
          </a:r>
        </a:p>
        <a:p xmlns:a="http://schemas.openxmlformats.org/drawingml/2006/main">
          <a:pPr eaLnBrk="0" hangingPunct="0"/>
          <a:r>
            <a:rPr lang="en-US" sz="900" b="1" i="0" baseline="0" dirty="0">
              <a:solidFill>
                <a:srgbClr val="E3A5AC"/>
              </a:solidFill>
              <a:latin typeface="+mn-lt"/>
              <a:ea typeface="Times New Roman" charset="0"/>
              <a:cs typeface="Times New Roman" charset="0"/>
            </a:rPr>
            <a:t>commercial</a:t>
          </a:r>
        </a:p>
      </cdr:txBody>
    </cdr: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8" customFormat="1" ht="14.4" thickBot="1">
      <c r="A1" s="29" t="s">
        <v>107</v>
      </c>
      <c r="B1" s="29" t="s">
        <v>106</v>
      </c>
    </row>
    <row r="2" spans="1:40">
      <c r="A2" s="64" t="s">
        <v>980</v>
      </c>
      <c r="AJ2" s="76"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6"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9"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9" t="e">
        <f>Prelim_totCO2_gen!P53</f>
        <v>#REF!</v>
      </c>
      <c r="AK5" s="18" t="e">
        <f>AJ5/AI5-1</f>
        <v>#REF!</v>
      </c>
      <c r="AL5" s="9" t="e">
        <f>AJ5-AI5</f>
        <v>#REF!</v>
      </c>
      <c r="AM5" s="17" t="e">
        <f>AJ5/W5-1</f>
        <v>#REF!</v>
      </c>
      <c r="AN5" s="9" t="e">
        <f>AJ5-W5</f>
        <v>#REF!</v>
      </c>
    </row>
    <row r="6" spans="1:40">
      <c r="B6" s="2" t="s">
        <v>122</v>
      </c>
      <c r="C6" s="100" t="e">
        <f>#REF!</f>
        <v>#REF!</v>
      </c>
      <c r="D6" s="100" t="e">
        <f>#REF!</f>
        <v>#REF!</v>
      </c>
      <c r="E6" s="100" t="e">
        <f>#REF!</f>
        <v>#REF!</v>
      </c>
      <c r="F6" s="100" t="e">
        <f>#REF!</f>
        <v>#REF!</v>
      </c>
      <c r="G6" s="100" t="e">
        <f>#REF!</f>
        <v>#REF!</v>
      </c>
      <c r="H6" s="100" t="e">
        <f>#REF!</f>
        <v>#REF!</v>
      </c>
      <c r="I6" s="100" t="e">
        <f>#REF!</f>
        <v>#REF!</v>
      </c>
      <c r="J6" s="100" t="e">
        <f>#REF!</f>
        <v>#REF!</v>
      </c>
      <c r="K6" s="100" t="e">
        <f>#REF!</f>
        <v>#REF!</v>
      </c>
      <c r="L6" s="100" t="e">
        <f>#REF!</f>
        <v>#REF!</v>
      </c>
      <c r="M6" s="100" t="e">
        <f>#REF!</f>
        <v>#REF!</v>
      </c>
      <c r="N6" s="100" t="e">
        <f>#REF!</f>
        <v>#REF!</v>
      </c>
      <c r="O6" s="100" t="e">
        <f>#REF!</f>
        <v>#REF!</v>
      </c>
      <c r="P6" s="100" t="e">
        <f>#REF!</f>
        <v>#REF!</v>
      </c>
      <c r="Q6" s="100" t="e">
        <f>#REF!</f>
        <v>#REF!</v>
      </c>
      <c r="R6" s="100" t="e">
        <f>#REF!</f>
        <v>#REF!</v>
      </c>
      <c r="S6" s="100" t="e">
        <f>#REF!</f>
        <v>#REF!</v>
      </c>
      <c r="T6" s="100" t="e">
        <f>#REF!</f>
        <v>#REF!</v>
      </c>
      <c r="U6" s="100" t="e">
        <f>#REF!</f>
        <v>#REF!</v>
      </c>
      <c r="V6" s="100" t="e">
        <f>#REF!</f>
        <v>#REF!</v>
      </c>
      <c r="W6" s="100" t="e">
        <f>#REF!</f>
        <v>#REF!</v>
      </c>
      <c r="X6" s="100" t="e">
        <f>#REF!</f>
        <v>#REF!</v>
      </c>
      <c r="Y6" s="100" t="e">
        <f>#REF!</f>
        <v>#REF!</v>
      </c>
      <c r="Z6" s="100" t="e">
        <f>#REF!</f>
        <v>#REF!</v>
      </c>
      <c r="AA6" s="100" t="e">
        <f>#REF!</f>
        <v>#REF!</v>
      </c>
      <c r="AB6" s="100" t="e">
        <f>#REF!</f>
        <v>#REF!</v>
      </c>
      <c r="AC6" s="100" t="e">
        <f>#REF!</f>
        <v>#REF!</v>
      </c>
      <c r="AD6" s="100" t="e">
        <f>#REF!</f>
        <v>#REF!</v>
      </c>
      <c r="AE6" s="100" t="e">
        <f>#REF!</f>
        <v>#REF!</v>
      </c>
      <c r="AF6" s="100" t="e">
        <f>#REF!</f>
        <v>#REF!</v>
      </c>
      <c r="AG6" s="100" t="e">
        <f>#REF!</f>
        <v>#REF!</v>
      </c>
      <c r="AH6" s="100" t="e">
        <f>#REF!</f>
        <v>#REF!</v>
      </c>
      <c r="AI6" s="100" t="e">
        <f>#REF!</f>
        <v>#REF!</v>
      </c>
      <c r="AJ6" s="99"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100" t="e">
        <f>#REF!</f>
        <v>#REF!</v>
      </c>
      <c r="D7" s="100" t="e">
        <f>#REF!</f>
        <v>#REF!</v>
      </c>
      <c r="E7" s="100" t="e">
        <f>#REF!</f>
        <v>#REF!</v>
      </c>
      <c r="F7" s="100" t="e">
        <f>#REF!</f>
        <v>#REF!</v>
      </c>
      <c r="G7" s="100" t="e">
        <f>#REF!</f>
        <v>#REF!</v>
      </c>
      <c r="H7" s="100" t="e">
        <f>#REF!</f>
        <v>#REF!</v>
      </c>
      <c r="I7" s="100" t="e">
        <f>#REF!</f>
        <v>#REF!</v>
      </c>
      <c r="J7" s="100" t="e">
        <f>#REF!</f>
        <v>#REF!</v>
      </c>
      <c r="K7" s="100" t="e">
        <f>#REF!</f>
        <v>#REF!</v>
      </c>
      <c r="L7" s="100" t="e">
        <f>#REF!</f>
        <v>#REF!</v>
      </c>
      <c r="M7" s="100" t="e">
        <f>#REF!</f>
        <v>#REF!</v>
      </c>
      <c r="N7" s="100" t="e">
        <f>#REF!</f>
        <v>#REF!</v>
      </c>
      <c r="O7" s="100" t="e">
        <f>#REF!</f>
        <v>#REF!</v>
      </c>
      <c r="P7" s="100" t="e">
        <f>#REF!</f>
        <v>#REF!</v>
      </c>
      <c r="Q7" s="100" t="e">
        <f>#REF!</f>
        <v>#REF!</v>
      </c>
      <c r="R7" s="100" t="e">
        <f>#REF!</f>
        <v>#REF!</v>
      </c>
      <c r="S7" s="100" t="e">
        <f>#REF!</f>
        <v>#REF!</v>
      </c>
      <c r="T7" s="100" t="e">
        <f>#REF!</f>
        <v>#REF!</v>
      </c>
      <c r="U7" s="100" t="e">
        <f>#REF!</f>
        <v>#REF!</v>
      </c>
      <c r="V7" s="100" t="e">
        <f>#REF!</f>
        <v>#REF!</v>
      </c>
      <c r="W7" s="100" t="e">
        <f>#REF!</f>
        <v>#REF!</v>
      </c>
      <c r="X7" s="100" t="e">
        <f>#REF!</f>
        <v>#REF!</v>
      </c>
      <c r="Y7" s="100" t="e">
        <f>#REF!</f>
        <v>#REF!</v>
      </c>
      <c r="Z7" s="100" t="e">
        <f>#REF!</f>
        <v>#REF!</v>
      </c>
      <c r="AA7" s="100" t="e">
        <f>#REF!</f>
        <v>#REF!</v>
      </c>
      <c r="AB7" s="100" t="e">
        <f>#REF!</f>
        <v>#REF!</v>
      </c>
      <c r="AC7" s="100" t="e">
        <f>#REF!</f>
        <v>#REF!</v>
      </c>
      <c r="AD7" s="100" t="e">
        <f>#REF!</f>
        <v>#REF!</v>
      </c>
      <c r="AE7" s="100" t="e">
        <f>#REF!</f>
        <v>#REF!</v>
      </c>
      <c r="AF7" s="100" t="e">
        <f>#REF!</f>
        <v>#REF!</v>
      </c>
      <c r="AG7" s="100" t="e">
        <f>#REF!</f>
        <v>#REF!</v>
      </c>
      <c r="AH7" s="100" t="e">
        <f>#REF!</f>
        <v>#REF!</v>
      </c>
      <c r="AI7" s="100" t="e">
        <f>#REF!</f>
        <v>#REF!</v>
      </c>
      <c r="AJ7" s="99" t="e">
        <f>Prelim_totCO2_gen!P55</f>
        <v>#REF!</v>
      </c>
      <c r="AK7" s="18" t="e">
        <f t="shared" si="0"/>
        <v>#REF!</v>
      </c>
      <c r="AL7" s="9" t="e">
        <f t="shared" si="1"/>
        <v>#REF!</v>
      </c>
      <c r="AM7" s="17" t="e">
        <f t="shared" si="2"/>
        <v>#REF!</v>
      </c>
      <c r="AN7" s="9" t="e">
        <f t="shared" si="3"/>
        <v>#REF!</v>
      </c>
    </row>
    <row r="8" spans="1:40" ht="14.4">
      <c r="B8" s="39" t="s">
        <v>981</v>
      </c>
      <c r="C8" s="40" t="e">
        <f>#REF!+#REF!</f>
        <v>#REF!</v>
      </c>
      <c r="D8" s="40" t="e">
        <f>#REF!+#REF!</f>
        <v>#REF!</v>
      </c>
      <c r="E8" s="40" t="e">
        <f>#REF!+#REF!</f>
        <v>#REF!</v>
      </c>
      <c r="F8" s="40" t="e">
        <f>#REF!+#REF!</f>
        <v>#REF!</v>
      </c>
      <c r="G8" s="40" t="e">
        <f>#REF!+#REF!</f>
        <v>#REF!</v>
      </c>
      <c r="H8" s="40" t="e">
        <f>#REF!+#REF!</f>
        <v>#REF!</v>
      </c>
      <c r="I8" s="40" t="e">
        <f>#REF!+#REF!</f>
        <v>#REF!</v>
      </c>
      <c r="J8" s="40" t="e">
        <f>#REF!+#REF!</f>
        <v>#REF!</v>
      </c>
      <c r="K8" s="40" t="e">
        <f>#REF!+#REF!</f>
        <v>#REF!</v>
      </c>
      <c r="L8" s="40" t="e">
        <f>#REF!+#REF!</f>
        <v>#REF!</v>
      </c>
      <c r="M8" s="40" t="e">
        <f>#REF!+#REF!</f>
        <v>#REF!</v>
      </c>
      <c r="N8" s="40" t="e">
        <f>#REF!+#REF!</f>
        <v>#REF!</v>
      </c>
      <c r="O8" s="40" t="e">
        <f>#REF!+#REF!</f>
        <v>#REF!</v>
      </c>
      <c r="P8" s="40" t="e">
        <f>#REF!+#REF!</f>
        <v>#REF!</v>
      </c>
      <c r="Q8" s="40" t="e">
        <f>#REF!+#REF!</f>
        <v>#REF!</v>
      </c>
      <c r="R8" s="40" t="e">
        <f>#REF!+#REF!</f>
        <v>#REF!</v>
      </c>
      <c r="S8" s="40" t="e">
        <f>#REF!+#REF!</f>
        <v>#REF!</v>
      </c>
      <c r="T8" s="40" t="e">
        <f>#REF!+#REF!</f>
        <v>#REF!</v>
      </c>
      <c r="U8" s="40" t="e">
        <f>#REF!+#REF!</f>
        <v>#REF!</v>
      </c>
      <c r="V8" s="40" t="e">
        <f>#REF!+#REF!</f>
        <v>#REF!</v>
      </c>
      <c r="W8" s="40" t="e">
        <f>#REF!+#REF!</f>
        <v>#REF!</v>
      </c>
      <c r="X8" s="40" t="e">
        <f>#REF!+#REF!</f>
        <v>#REF!</v>
      </c>
      <c r="Y8" s="40" t="e">
        <f>#REF!+#REF!</f>
        <v>#REF!</v>
      </c>
      <c r="Z8" s="40" t="e">
        <f>#REF!+#REF!</f>
        <v>#REF!</v>
      </c>
      <c r="AA8" s="40" t="e">
        <f>#REF!+#REF!</f>
        <v>#REF!</v>
      </c>
      <c r="AB8" s="40" t="e">
        <f>#REF!+#REF!</f>
        <v>#REF!</v>
      </c>
      <c r="AC8" s="40" t="e">
        <f>#REF!+#REF!</f>
        <v>#REF!</v>
      </c>
      <c r="AD8" s="40" t="e">
        <f>#REF!+#REF!</f>
        <v>#REF!</v>
      </c>
      <c r="AE8" s="40" t="e">
        <f>#REF!+#REF!</f>
        <v>#REF!</v>
      </c>
      <c r="AF8" s="40" t="e">
        <f>#REF!+#REF!</f>
        <v>#REF!</v>
      </c>
      <c r="AG8" s="40" t="e">
        <f>#REF!+#REF!</f>
        <v>#REF!</v>
      </c>
      <c r="AH8" s="40" t="e">
        <f>#REF!+#REF!</f>
        <v>#REF!</v>
      </c>
      <c r="AI8" s="40" t="e">
        <f>#REF!+#REF!</f>
        <v>#REF!</v>
      </c>
      <c r="AJ8" s="18"/>
      <c r="AK8" s="9"/>
      <c r="AL8" s="17"/>
      <c r="AM8" s="17"/>
      <c r="AN8" s="9"/>
    </row>
    <row r="9" spans="1:40" ht="14.4">
      <c r="B9" s="39"/>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18"/>
      <c r="AK9" s="9"/>
      <c r="AL9" s="17"/>
      <c r="AM9" s="17"/>
      <c r="AN9" s="9"/>
    </row>
    <row r="10" spans="1:40">
      <c r="Q10" s="18"/>
      <c r="Y10" s="17"/>
      <c r="AF10" s="18"/>
    </row>
    <row r="11" spans="1:40">
      <c r="Q11" s="18"/>
      <c r="AF11" s="18"/>
    </row>
    <row r="12" spans="1:40">
      <c r="Q12" s="9"/>
      <c r="AF12" s="9"/>
    </row>
    <row r="13" spans="1:40">
      <c r="Q13" s="27"/>
      <c r="AF13" s="27"/>
      <c r="AG13" s="27"/>
    </row>
    <row r="14" spans="1:40">
      <c r="Q14" s="27"/>
      <c r="AF14" s="27"/>
      <c r="AG14" s="27"/>
    </row>
    <row r="15" spans="1:40">
      <c r="Q15" s="9"/>
      <c r="AF15" s="9"/>
      <c r="AG15" s="9"/>
    </row>
    <row r="16" spans="1:40">
      <c r="Q16" s="27"/>
      <c r="AF16" s="18"/>
      <c r="AG16" s="18"/>
    </row>
    <row r="17" spans="17:33">
      <c r="Q17" s="27"/>
      <c r="AF17" s="18"/>
      <c r="AG17" s="18"/>
    </row>
    <row r="18" spans="17:33">
      <c r="Q18" s="9"/>
      <c r="AF18" s="9"/>
      <c r="AG18" s="9"/>
    </row>
    <row r="19" spans="17:33">
      <c r="Q19" s="27"/>
      <c r="AF19" s="18"/>
      <c r="AG19" s="18"/>
    </row>
    <row r="20" spans="17:33">
      <c r="Q20" s="27"/>
      <c r="AF20" s="18"/>
      <c r="AG20" s="18"/>
    </row>
    <row r="21" spans="17:33">
      <c r="Q21" s="9"/>
      <c r="AF21" s="9"/>
      <c r="AG21" s="9"/>
    </row>
    <row r="33" spans="1:41" s="28" customFormat="1" ht="14.4" thickBot="1"/>
    <row r="34" spans="1:41" ht="14.4">
      <c r="A34" s="64"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9"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9"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9"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9"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9"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9"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9"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9"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9"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9"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9"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101"/>
      <c r="AN51" s="102"/>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8" customFormat="1" ht="14.4" thickBot="1"/>
    <row r="76" spans="1:35">
      <c r="A76" s="64"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6" t="s">
        <v>946</v>
      </c>
      <c r="B79" s="76" t="s">
        <v>124</v>
      </c>
      <c r="C79" s="80" t="e">
        <f>#REF!</f>
        <v>#REF!</v>
      </c>
      <c r="D79" s="80" t="e">
        <f>#REF!</f>
        <v>#REF!</v>
      </c>
      <c r="E79" s="80" t="e">
        <f>#REF!</f>
        <v>#REF!</v>
      </c>
      <c r="F79" s="80" t="e">
        <f>#REF!</f>
        <v>#REF!</v>
      </c>
      <c r="G79" s="80" t="e">
        <f>#REF!</f>
        <v>#REF!</v>
      </c>
      <c r="H79" s="80" t="e">
        <f>#REF!</f>
        <v>#REF!</v>
      </c>
      <c r="I79" s="80" t="e">
        <f>#REF!</f>
        <v>#REF!</v>
      </c>
      <c r="J79" s="80" t="e">
        <f>#REF!</f>
        <v>#REF!</v>
      </c>
      <c r="K79" s="80" t="e">
        <f>#REF!</f>
        <v>#REF!</v>
      </c>
      <c r="L79" s="80" t="e">
        <f>#REF!</f>
        <v>#REF!</v>
      </c>
      <c r="M79" s="80" t="e">
        <f>#REF!</f>
        <v>#REF!</v>
      </c>
      <c r="N79" s="80" t="e">
        <f>#REF!</f>
        <v>#REF!</v>
      </c>
      <c r="O79" s="80" t="e">
        <f>#REF!</f>
        <v>#REF!</v>
      </c>
      <c r="P79" s="80" t="e">
        <f>#REF!</f>
        <v>#REF!</v>
      </c>
      <c r="Q79" s="80" t="e">
        <f>#REF!</f>
        <v>#REF!</v>
      </c>
      <c r="R79" s="80" t="e">
        <f>#REF!</f>
        <v>#REF!</v>
      </c>
      <c r="S79" s="80" t="e">
        <f>#REF!</f>
        <v>#REF!</v>
      </c>
      <c r="T79" s="80" t="e">
        <f>#REF!</f>
        <v>#REF!</v>
      </c>
      <c r="U79" s="80" t="e">
        <f>#REF!</f>
        <v>#REF!</v>
      </c>
      <c r="V79" s="80" t="e">
        <f>#REF!</f>
        <v>#REF!</v>
      </c>
      <c r="W79" s="80" t="e">
        <f>#REF!</f>
        <v>#REF!</v>
      </c>
      <c r="X79" s="80" t="e">
        <f>#REF!</f>
        <v>#REF!</v>
      </c>
      <c r="Y79" s="80" t="e">
        <f>#REF!</f>
        <v>#REF!</v>
      </c>
      <c r="Z79" s="80" t="e">
        <f>#REF!</f>
        <v>#REF!</v>
      </c>
      <c r="AA79" s="80" t="e">
        <f>#REF!</f>
        <v>#REF!</v>
      </c>
      <c r="AB79" s="80" t="e">
        <f>#REF!</f>
        <v>#REF!</v>
      </c>
      <c r="AC79" s="80" t="e">
        <f>#REF!</f>
        <v>#REF!</v>
      </c>
      <c r="AD79" s="80" t="e">
        <f>#REF!</f>
        <v>#REF!</v>
      </c>
      <c r="AE79" s="80" t="e">
        <f>#REF!</f>
        <v>#REF!</v>
      </c>
      <c r="AF79" s="80" t="e">
        <f>#REF!</f>
        <v>#REF!</v>
      </c>
      <c r="AG79" s="80" t="e">
        <f>#REF!</f>
        <v>#REF!</v>
      </c>
      <c r="AH79" s="80" t="e">
        <f>#REF!</f>
        <v>#REF!</v>
      </c>
      <c r="AI79" s="80"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6" t="s">
        <v>946</v>
      </c>
      <c r="B81" s="76" t="s">
        <v>192</v>
      </c>
      <c r="C81" s="80" t="e">
        <f>#REF!</f>
        <v>#REF!</v>
      </c>
      <c r="D81" s="80" t="e">
        <f>#REF!</f>
        <v>#REF!</v>
      </c>
      <c r="E81" s="80" t="e">
        <f>#REF!</f>
        <v>#REF!</v>
      </c>
      <c r="F81" s="80" t="e">
        <f>#REF!</f>
        <v>#REF!</v>
      </c>
      <c r="G81" s="80" t="e">
        <f>#REF!</f>
        <v>#REF!</v>
      </c>
      <c r="H81" s="80" t="e">
        <f>#REF!</f>
        <v>#REF!</v>
      </c>
      <c r="I81" s="80" t="e">
        <f>#REF!</f>
        <v>#REF!</v>
      </c>
      <c r="J81" s="80" t="e">
        <f>#REF!</f>
        <v>#REF!</v>
      </c>
      <c r="K81" s="80" t="e">
        <f>#REF!</f>
        <v>#REF!</v>
      </c>
      <c r="L81" s="80" t="e">
        <f>#REF!</f>
        <v>#REF!</v>
      </c>
      <c r="M81" s="80" t="e">
        <f>#REF!</f>
        <v>#REF!</v>
      </c>
      <c r="N81" s="80" t="e">
        <f>#REF!</f>
        <v>#REF!</v>
      </c>
      <c r="O81" s="80" t="e">
        <f>#REF!</f>
        <v>#REF!</v>
      </c>
      <c r="P81" s="80" t="e">
        <f>#REF!</f>
        <v>#REF!</v>
      </c>
      <c r="Q81" s="80" t="e">
        <f>#REF!</f>
        <v>#REF!</v>
      </c>
      <c r="R81" s="80" t="e">
        <f>#REF!</f>
        <v>#REF!</v>
      </c>
      <c r="S81" s="80" t="e">
        <f>#REF!</f>
        <v>#REF!</v>
      </c>
      <c r="T81" s="80" t="e">
        <f>#REF!</f>
        <v>#REF!</v>
      </c>
      <c r="U81" s="80" t="e">
        <f>#REF!</f>
        <v>#REF!</v>
      </c>
      <c r="V81" s="80" t="e">
        <f>#REF!</f>
        <v>#REF!</v>
      </c>
      <c r="W81" s="80" t="e">
        <f>#REF!</f>
        <v>#REF!</v>
      </c>
      <c r="X81" s="80" t="e">
        <f>#REF!</f>
        <v>#REF!</v>
      </c>
      <c r="Y81" s="80" t="e">
        <f>#REF!</f>
        <v>#REF!</v>
      </c>
      <c r="Z81" s="80" t="e">
        <f>#REF!</f>
        <v>#REF!</v>
      </c>
      <c r="AA81" s="80" t="e">
        <f>#REF!</f>
        <v>#REF!</v>
      </c>
      <c r="AB81" s="80" t="e">
        <f>#REF!</f>
        <v>#REF!</v>
      </c>
      <c r="AC81" s="80" t="e">
        <f>#REF!</f>
        <v>#REF!</v>
      </c>
      <c r="AD81" s="80" t="e">
        <f>#REF!</f>
        <v>#REF!</v>
      </c>
      <c r="AE81" s="80" t="e">
        <f>#REF!</f>
        <v>#REF!</v>
      </c>
      <c r="AF81" s="80" t="e">
        <f>#REF!</f>
        <v>#REF!</v>
      </c>
      <c r="AG81" s="80" t="e">
        <f>#REF!</f>
        <v>#REF!</v>
      </c>
      <c r="AH81" s="80" t="e">
        <f>#REF!</f>
        <v>#REF!</v>
      </c>
      <c r="AI81" s="80"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6"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7"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7"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7"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7"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7"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7"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8" customFormat="1" ht="14.4" thickBot="1">
      <c r="AA113" s="30"/>
      <c r="AB113" s="30"/>
      <c r="AC113" s="30"/>
      <c r="AD113" s="30"/>
      <c r="AE113" s="30"/>
      <c r="AF113" s="30"/>
    </row>
    <row r="114" spans="1:41">
      <c r="A114" s="64"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6">
        <v>2023</v>
      </c>
      <c r="AK115" s="36" t="s">
        <v>1064</v>
      </c>
      <c r="AL115" s="36"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6"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6"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6" t="e">
        <f>Prelim_sec_CO2!AB68</f>
        <v>#REF!</v>
      </c>
      <c r="AK118" s="12" t="e">
        <f t="shared" si="13"/>
        <v>#REF!</v>
      </c>
      <c r="AL118" t="e">
        <f t="shared" si="14"/>
        <v>#REF!</v>
      </c>
    </row>
    <row r="119" spans="1:41" ht="14.4">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row>
    <row r="120" spans="1:41" ht="1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row>
    <row r="142" spans="1:38" s="28" customFormat="1" ht="14.4" thickBot="1"/>
    <row r="143" spans="1:38">
      <c r="A143" s="64"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6"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9"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9"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3"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3" t="e">
        <f>Prelim_sec_CO2!AB13</f>
        <v>#REF!</v>
      </c>
      <c r="AK148" s="17" t="e">
        <f t="shared" si="15"/>
        <v>#REF!</v>
      </c>
      <c r="AL148" s="9" t="e">
        <f t="shared" si="16"/>
        <v>#REF!</v>
      </c>
    </row>
    <row r="155" spans="2:38">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row>
    <row r="156" spans="2:38">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row>
    <row r="172" spans="1:36" s="28" customFormat="1" ht="14.4" thickBot="1"/>
    <row r="173" spans="1:36">
      <c r="A173" s="104"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6">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7">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7">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7"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7"/>
      <c r="AJ180" t="s">
        <v>985</v>
      </c>
    </row>
    <row r="181" spans="2:36">
      <c r="AE181" s="27"/>
      <c r="AI181" t="s">
        <v>986</v>
      </c>
      <c r="AJ181" s="17">
        <v>5.2729834184892535E-2</v>
      </c>
    </row>
    <row r="182" spans="2:36">
      <c r="AE182" s="27"/>
      <c r="AI182" t="s">
        <v>987</v>
      </c>
      <c r="AJ182" s="17">
        <v>6.0668047395447199E-2</v>
      </c>
    </row>
    <row r="183" spans="2:36">
      <c r="AE183" s="27"/>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8" customFormat="1" ht="14.4" thickBot="1"/>
    <row r="202" spans="1:41" ht="14.4">
      <c r="A202" s="64"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6"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9"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9"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9"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9"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9"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9" t="e">
        <f>AJ211-AJ210</f>
        <v>#REF!</v>
      </c>
      <c r="AK209" s="18" t="e">
        <f>AJ209/AI209-1</f>
        <v>#REF!</v>
      </c>
      <c r="AL209" s="9" t="e">
        <f t="shared" si="19"/>
        <v>#REF!</v>
      </c>
      <c r="AM209" s="17" t="e">
        <f t="shared" si="20"/>
        <v>#REF!</v>
      </c>
      <c r="AN209" s="17"/>
      <c r="AO209" s="9"/>
    </row>
    <row r="210" spans="2:43" ht="14.4">
      <c r="B210" s="39" t="s">
        <v>1081</v>
      </c>
      <c r="C210" s="40" t="e">
        <f>#REF!</f>
        <v>#REF!</v>
      </c>
      <c r="D210" s="40" t="e">
        <f>#REF!</f>
        <v>#REF!</v>
      </c>
      <c r="E210" s="40" t="e">
        <f>#REF!</f>
        <v>#REF!</v>
      </c>
      <c r="F210" s="40" t="e">
        <f>#REF!</f>
        <v>#REF!</v>
      </c>
      <c r="G210" s="40" t="e">
        <f>#REF!</f>
        <v>#REF!</v>
      </c>
      <c r="H210" s="40" t="e">
        <f>#REF!</f>
        <v>#REF!</v>
      </c>
      <c r="I210" s="40" t="e">
        <f>#REF!</f>
        <v>#REF!</v>
      </c>
      <c r="J210" s="40" t="e">
        <f>#REF!</f>
        <v>#REF!</v>
      </c>
      <c r="K210" s="40" t="e">
        <f>#REF!</f>
        <v>#REF!</v>
      </c>
      <c r="L210" s="40" t="e">
        <f>#REF!</f>
        <v>#REF!</v>
      </c>
      <c r="M210" s="40" t="e">
        <f>#REF!</f>
        <v>#REF!</v>
      </c>
      <c r="N210" s="40" t="e">
        <f>#REF!</f>
        <v>#REF!</v>
      </c>
      <c r="O210" s="40" t="e">
        <f>#REF!</f>
        <v>#REF!</v>
      </c>
      <c r="P210" s="40" t="e">
        <f>#REF!</f>
        <v>#REF!</v>
      </c>
      <c r="Q210" s="40" t="e">
        <f>#REF!</f>
        <v>#REF!</v>
      </c>
      <c r="R210" s="40" t="e">
        <f>#REF!</f>
        <v>#REF!</v>
      </c>
      <c r="S210" s="40" t="e">
        <f>#REF!</f>
        <v>#REF!</v>
      </c>
      <c r="T210" s="40" t="e">
        <f>#REF!</f>
        <v>#REF!</v>
      </c>
      <c r="U210" s="40" t="e">
        <f>#REF!</f>
        <v>#REF!</v>
      </c>
      <c r="V210" s="40" t="e">
        <f>#REF!</f>
        <v>#REF!</v>
      </c>
      <c r="W210" s="40" t="e">
        <f>#REF!</f>
        <v>#REF!</v>
      </c>
      <c r="X210" s="40" t="e">
        <f>#REF!</f>
        <v>#REF!</v>
      </c>
      <c r="Y210" s="40" t="e">
        <f>#REF!</f>
        <v>#REF!</v>
      </c>
      <c r="Z210" s="40" t="e">
        <f>#REF!</f>
        <v>#REF!</v>
      </c>
      <c r="AA210" s="40" t="e">
        <f>#REF!</f>
        <v>#REF!</v>
      </c>
      <c r="AB210" s="40" t="e">
        <f>#REF!</f>
        <v>#REF!</v>
      </c>
      <c r="AC210" s="40" t="e">
        <f>#REF!</f>
        <v>#REF!</v>
      </c>
      <c r="AD210" s="40" t="e">
        <f>#REF!</f>
        <v>#REF!</v>
      </c>
      <c r="AE210" s="40" t="e">
        <f>#REF!</f>
        <v>#REF!</v>
      </c>
      <c r="AF210" s="40" t="e">
        <f>#REF!</f>
        <v>#REF!</v>
      </c>
      <c r="AG210" s="40" t="e">
        <f>#REF!</f>
        <v>#REF!</v>
      </c>
      <c r="AH210" s="40" t="e">
        <f>#REF!</f>
        <v>#REF!</v>
      </c>
      <c r="AI210" s="40" t="e">
        <f>#REF!</f>
        <v>#REF!</v>
      </c>
      <c r="AJ210" s="118" t="e">
        <f>Prelim_sec_CO2!AB56</f>
        <v>#REF!</v>
      </c>
      <c r="AK210" s="18"/>
      <c r="AL210" s="9"/>
      <c r="AM210" s="17"/>
      <c r="AN210" s="17"/>
      <c r="AO210" s="9"/>
    </row>
    <row r="211" spans="2:43" ht="14.4">
      <c r="B211" s="39" t="s">
        <v>121</v>
      </c>
      <c r="C211" s="119" t="e">
        <f>#REF!</f>
        <v>#REF!</v>
      </c>
      <c r="D211" s="119" t="e">
        <f>#REF!</f>
        <v>#REF!</v>
      </c>
      <c r="E211" s="119" t="e">
        <f>#REF!</f>
        <v>#REF!</v>
      </c>
      <c r="F211" s="119" t="e">
        <f>#REF!</f>
        <v>#REF!</v>
      </c>
      <c r="G211" s="119" t="e">
        <f>#REF!</f>
        <v>#REF!</v>
      </c>
      <c r="H211" s="119" t="e">
        <f>#REF!</f>
        <v>#REF!</v>
      </c>
      <c r="I211" s="119" t="e">
        <f>#REF!</f>
        <v>#REF!</v>
      </c>
      <c r="J211" s="119" t="e">
        <f>#REF!</f>
        <v>#REF!</v>
      </c>
      <c r="K211" s="119" t="e">
        <f>#REF!</f>
        <v>#REF!</v>
      </c>
      <c r="L211" s="119" t="e">
        <f>#REF!</f>
        <v>#REF!</v>
      </c>
      <c r="M211" s="119" t="e">
        <f>#REF!</f>
        <v>#REF!</v>
      </c>
      <c r="N211" s="119" t="e">
        <f>#REF!</f>
        <v>#REF!</v>
      </c>
      <c r="O211" s="119" t="e">
        <f>#REF!</f>
        <v>#REF!</v>
      </c>
      <c r="P211" s="119" t="e">
        <f>#REF!</f>
        <v>#REF!</v>
      </c>
      <c r="Q211" s="119" t="e">
        <f>#REF!</f>
        <v>#REF!</v>
      </c>
      <c r="R211" s="119" t="e">
        <f>#REF!</f>
        <v>#REF!</v>
      </c>
      <c r="S211" s="119" t="e">
        <f>#REF!</f>
        <v>#REF!</v>
      </c>
      <c r="T211" s="119" t="e">
        <f>#REF!</f>
        <v>#REF!</v>
      </c>
      <c r="U211" s="119" t="e">
        <f>#REF!</f>
        <v>#REF!</v>
      </c>
      <c r="V211" s="119" t="e">
        <f>#REF!</f>
        <v>#REF!</v>
      </c>
      <c r="W211" s="119" t="e">
        <f>#REF!</f>
        <v>#REF!</v>
      </c>
      <c r="X211" s="119" t="e">
        <f>#REF!</f>
        <v>#REF!</v>
      </c>
      <c r="Y211" s="119" t="e">
        <f>#REF!</f>
        <v>#REF!</v>
      </c>
      <c r="Z211" s="119" t="e">
        <f>#REF!</f>
        <v>#REF!</v>
      </c>
      <c r="AA211" s="119" t="e">
        <f>#REF!</f>
        <v>#REF!</v>
      </c>
      <c r="AB211" s="119" t="e">
        <f>#REF!</f>
        <v>#REF!</v>
      </c>
      <c r="AC211" s="119" t="e">
        <f>#REF!</f>
        <v>#REF!</v>
      </c>
      <c r="AD211" s="119" t="e">
        <f>#REF!</f>
        <v>#REF!</v>
      </c>
      <c r="AE211" s="119" t="e">
        <f>#REF!</f>
        <v>#REF!</v>
      </c>
      <c r="AF211" s="119" t="e">
        <f>#REF!</f>
        <v>#REF!</v>
      </c>
      <c r="AG211" s="119" t="e">
        <f>#REF!</f>
        <v>#REF!</v>
      </c>
      <c r="AH211" s="119" t="e">
        <f>#REF!</f>
        <v>#REF!</v>
      </c>
      <c r="AI211" s="119" t="e">
        <f>#REF!</f>
        <v>#REF!</v>
      </c>
      <c r="AJ211" s="120"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2"/>
      <c r="AK214" s="102"/>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5"/>
      <c r="AQ218" s="9"/>
    </row>
    <row r="219" spans="2:43">
      <c r="AI219" s="9"/>
      <c r="AJ219" s="9"/>
      <c r="AK219" s="9"/>
      <c r="AL219" s="9"/>
    </row>
    <row r="236" spans="1:41" s="28" customFormat="1" ht="14.4" thickBot="1"/>
    <row r="237" spans="1:41" ht="14.4">
      <c r="A237" s="64"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6"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9"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9"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9"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9"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3"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5"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9"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6" t="e">
        <f t="shared" si="26"/>
        <v>#REF!</v>
      </c>
      <c r="AK246" s="18" t="e">
        <f t="shared" si="23"/>
        <v>#REF!</v>
      </c>
      <c r="AL246" s="9" t="e">
        <f t="shared" si="24"/>
        <v>#REF!</v>
      </c>
      <c r="AM246" s="17" t="e">
        <f t="shared" si="25"/>
        <v>#REF!</v>
      </c>
    </row>
    <row r="247" spans="2:43" ht="14.4">
      <c r="B247" s="39" t="s">
        <v>1081</v>
      </c>
      <c r="C247" s="117" t="e">
        <f>#REF!</f>
        <v>#REF!</v>
      </c>
      <c r="D247" s="117" t="e">
        <f>#REF!</f>
        <v>#REF!</v>
      </c>
      <c r="E247" s="117" t="e">
        <f>#REF!</f>
        <v>#REF!</v>
      </c>
      <c r="F247" s="117" t="e">
        <f>#REF!</f>
        <v>#REF!</v>
      </c>
      <c r="G247" s="117" t="e">
        <f>#REF!</f>
        <v>#REF!</v>
      </c>
      <c r="H247" s="117" t="e">
        <f>#REF!</f>
        <v>#REF!</v>
      </c>
      <c r="I247" s="117" t="e">
        <f>#REF!</f>
        <v>#REF!</v>
      </c>
      <c r="J247" s="117" t="e">
        <f>#REF!</f>
        <v>#REF!</v>
      </c>
      <c r="K247" s="117" t="e">
        <f>#REF!</f>
        <v>#REF!</v>
      </c>
      <c r="L247" s="117" t="e">
        <f>#REF!</f>
        <v>#REF!</v>
      </c>
      <c r="M247" s="117" t="e">
        <f>#REF!</f>
        <v>#REF!</v>
      </c>
      <c r="N247" s="117" t="e">
        <f>#REF!</f>
        <v>#REF!</v>
      </c>
      <c r="O247" s="117" t="e">
        <f>#REF!</f>
        <v>#REF!</v>
      </c>
      <c r="P247" s="117" t="e">
        <f>#REF!</f>
        <v>#REF!</v>
      </c>
      <c r="Q247" s="117" t="e">
        <f>#REF!</f>
        <v>#REF!</v>
      </c>
      <c r="R247" s="117" t="e">
        <f>#REF!</f>
        <v>#REF!</v>
      </c>
      <c r="S247" s="117" t="e">
        <f>#REF!</f>
        <v>#REF!</v>
      </c>
      <c r="T247" s="117" t="e">
        <f>#REF!</f>
        <v>#REF!</v>
      </c>
      <c r="U247" s="117" t="e">
        <f>#REF!</f>
        <v>#REF!</v>
      </c>
      <c r="V247" s="117" t="e">
        <f>#REF!</f>
        <v>#REF!</v>
      </c>
      <c r="W247" s="117" t="e">
        <f>#REF!</f>
        <v>#REF!</v>
      </c>
      <c r="X247" s="117" t="e">
        <f>#REF!</f>
        <v>#REF!</v>
      </c>
      <c r="Y247" s="117" t="e">
        <f>#REF!</f>
        <v>#REF!</v>
      </c>
      <c r="Z247" s="117" t="e">
        <f>#REF!</f>
        <v>#REF!</v>
      </c>
      <c r="AA247" s="117" t="e">
        <f>#REF!</f>
        <v>#REF!</v>
      </c>
      <c r="AB247" s="117" t="e">
        <f>#REF!</f>
        <v>#REF!</v>
      </c>
      <c r="AC247" s="117" t="e">
        <f>#REF!</f>
        <v>#REF!</v>
      </c>
      <c r="AD247" s="117" t="e">
        <f>#REF!</f>
        <v>#REF!</v>
      </c>
      <c r="AE247" s="117" t="e">
        <f>#REF!</f>
        <v>#REF!</v>
      </c>
      <c r="AF247" s="117" t="e">
        <f>#REF!</f>
        <v>#REF!</v>
      </c>
      <c r="AG247" s="117" t="e">
        <f>#REF!</f>
        <v>#REF!</v>
      </c>
      <c r="AH247" s="117" t="e">
        <f>#REF!</f>
        <v>#REF!</v>
      </c>
      <c r="AI247" s="117" t="e">
        <f>#REF!</f>
        <v>#REF!</v>
      </c>
      <c r="AJ247" s="118" t="e">
        <f>Prelim_sec_CO2!AB42</f>
        <v>#REF!</v>
      </c>
      <c r="AK247" s="18" t="e">
        <f t="shared" ref="AK247" si="27">AJ247/AI247-1</f>
        <v>#REF!</v>
      </c>
      <c r="AL247" s="9" t="e">
        <f t="shared" ref="AL247" si="28">AJ247-AI247</f>
        <v>#REF!</v>
      </c>
      <c r="AM247" s="17"/>
    </row>
    <row r="248" spans="2:43" ht="14.4">
      <c r="B248" s="39" t="s">
        <v>121</v>
      </c>
      <c r="C248" s="117" t="e">
        <f>#REF!</f>
        <v>#REF!</v>
      </c>
      <c r="D248" s="117" t="e">
        <f>#REF!</f>
        <v>#REF!</v>
      </c>
      <c r="E248" s="117" t="e">
        <f>#REF!</f>
        <v>#REF!</v>
      </c>
      <c r="F248" s="117" t="e">
        <f>#REF!</f>
        <v>#REF!</v>
      </c>
      <c r="G248" s="117" t="e">
        <f>#REF!</f>
        <v>#REF!</v>
      </c>
      <c r="H248" s="117" t="e">
        <f>#REF!</f>
        <v>#REF!</v>
      </c>
      <c r="I248" s="117" t="e">
        <f>#REF!</f>
        <v>#REF!</v>
      </c>
      <c r="J248" s="117" t="e">
        <f>#REF!</f>
        <v>#REF!</v>
      </c>
      <c r="K248" s="117" t="e">
        <f>#REF!</f>
        <v>#REF!</v>
      </c>
      <c r="L248" s="117" t="e">
        <f>#REF!</f>
        <v>#REF!</v>
      </c>
      <c r="M248" s="117" t="e">
        <f>#REF!</f>
        <v>#REF!</v>
      </c>
      <c r="N248" s="117" t="e">
        <f>#REF!</f>
        <v>#REF!</v>
      </c>
      <c r="O248" s="117" t="e">
        <f>#REF!</f>
        <v>#REF!</v>
      </c>
      <c r="P248" s="117" t="e">
        <f>#REF!</f>
        <v>#REF!</v>
      </c>
      <c r="Q248" s="117" t="e">
        <f>#REF!</f>
        <v>#REF!</v>
      </c>
      <c r="R248" s="117" t="e">
        <f>#REF!</f>
        <v>#REF!</v>
      </c>
      <c r="S248" s="117" t="e">
        <f>#REF!</f>
        <v>#REF!</v>
      </c>
      <c r="T248" s="117" t="e">
        <f>#REF!</f>
        <v>#REF!</v>
      </c>
      <c r="U248" s="117" t="e">
        <f>#REF!</f>
        <v>#REF!</v>
      </c>
      <c r="V248" s="117" t="e">
        <f>#REF!</f>
        <v>#REF!</v>
      </c>
      <c r="W248" s="117" t="e">
        <f>#REF!</f>
        <v>#REF!</v>
      </c>
      <c r="X248" s="117" t="e">
        <f>#REF!</f>
        <v>#REF!</v>
      </c>
      <c r="Y248" s="117" t="e">
        <f>#REF!</f>
        <v>#REF!</v>
      </c>
      <c r="Z248" s="117" t="e">
        <f>#REF!</f>
        <v>#REF!</v>
      </c>
      <c r="AA248" s="117" t="e">
        <f>#REF!</f>
        <v>#REF!</v>
      </c>
      <c r="AB248" s="117" t="e">
        <f>#REF!</f>
        <v>#REF!</v>
      </c>
      <c r="AC248" s="117" t="e">
        <f>#REF!</f>
        <v>#REF!</v>
      </c>
      <c r="AD248" s="117" t="e">
        <f>#REF!</f>
        <v>#REF!</v>
      </c>
      <c r="AE248" s="117" t="e">
        <f>#REF!</f>
        <v>#REF!</v>
      </c>
      <c r="AF248" s="117" t="e">
        <f>#REF!</f>
        <v>#REF!</v>
      </c>
      <c r="AG248" s="117" t="e">
        <f>#REF!</f>
        <v>#REF!</v>
      </c>
      <c r="AH248" s="117" t="e">
        <f>#REF!</f>
        <v>#REF!</v>
      </c>
      <c r="AI248" s="117" t="e">
        <f>#REF!</f>
        <v>#REF!</v>
      </c>
      <c r="AJ248" s="118" t="e">
        <f>Prelim_sec_CO2!AB43</f>
        <v>#REF!</v>
      </c>
      <c r="AK248" s="18" t="e">
        <f t="shared" si="23"/>
        <v>#REF!</v>
      </c>
      <c r="AL248" s="9" t="e">
        <f t="shared" si="24"/>
        <v>#REF!</v>
      </c>
      <c r="AM248" s="17"/>
    </row>
    <row r="249" spans="2:43">
      <c r="AH249" s="9"/>
      <c r="AI249" s="9"/>
      <c r="AJ249" s="9"/>
      <c r="AK249" s="9"/>
    </row>
    <row r="250" spans="2:43">
      <c r="AH250" s="9"/>
      <c r="AI250" s="9"/>
      <c r="AJ250" s="102"/>
      <c r="AK250" s="102"/>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5"/>
      <c r="AQ255" s="9"/>
    </row>
    <row r="256" spans="2:43">
      <c r="AI256" s="9"/>
      <c r="AJ256" s="9"/>
      <c r="AK256" s="9"/>
      <c r="AL256" s="9"/>
    </row>
    <row r="272" s="28" customFormat="1" ht="14.4" thickBot="1"/>
    <row r="273" spans="1:50">
      <c r="A273" s="104" t="s">
        <v>931</v>
      </c>
    </row>
    <row r="274" spans="1:50">
      <c r="A274" t="s">
        <v>996</v>
      </c>
      <c r="C274" s="66">
        <v>43466</v>
      </c>
      <c r="D274" s="66">
        <v>43497</v>
      </c>
      <c r="E274" s="66">
        <v>43525</v>
      </c>
      <c r="F274" s="66">
        <v>43556</v>
      </c>
      <c r="G274" s="66">
        <v>43586</v>
      </c>
      <c r="H274" s="66">
        <v>43617</v>
      </c>
      <c r="I274" s="66">
        <v>43647</v>
      </c>
      <c r="J274" s="66">
        <v>43678</v>
      </c>
      <c r="K274" s="66">
        <v>43709</v>
      </c>
      <c r="L274" s="66">
        <v>43739</v>
      </c>
      <c r="M274" s="66">
        <v>43770</v>
      </c>
      <c r="N274" s="66">
        <v>43800</v>
      </c>
      <c r="O274" s="66">
        <v>43831</v>
      </c>
      <c r="P274" s="66">
        <v>43862</v>
      </c>
      <c r="Q274" s="66">
        <v>43891</v>
      </c>
      <c r="R274" s="66">
        <v>43922</v>
      </c>
      <c r="S274" s="66">
        <v>43952</v>
      </c>
      <c r="T274" s="66">
        <v>43983</v>
      </c>
      <c r="U274" s="66">
        <v>44013</v>
      </c>
      <c r="V274" s="66">
        <v>44044</v>
      </c>
      <c r="W274" s="66">
        <v>44075</v>
      </c>
      <c r="X274" s="66">
        <v>44105</v>
      </c>
      <c r="Y274" s="66">
        <v>44136</v>
      </c>
      <c r="Z274" s="66">
        <v>44166</v>
      </c>
      <c r="AA274" s="66">
        <v>44197</v>
      </c>
      <c r="AB274" s="66">
        <v>44228</v>
      </c>
      <c r="AC274" s="66">
        <v>44256</v>
      </c>
      <c r="AD274" s="66">
        <v>44287</v>
      </c>
      <c r="AE274" s="66">
        <v>44317</v>
      </c>
      <c r="AF274" s="66">
        <v>44348</v>
      </c>
      <c r="AG274" s="66">
        <v>44378</v>
      </c>
      <c r="AH274" s="66">
        <v>44409</v>
      </c>
      <c r="AI274" s="66">
        <v>44440</v>
      </c>
      <c r="AJ274" s="66">
        <v>44470</v>
      </c>
      <c r="AK274" s="66">
        <v>44501</v>
      </c>
      <c r="AL274" s="66">
        <v>44531</v>
      </c>
      <c r="AM274" s="66">
        <v>44562</v>
      </c>
      <c r="AN274" s="66">
        <v>44593</v>
      </c>
      <c r="AO274" s="66">
        <v>44621</v>
      </c>
      <c r="AP274" s="66">
        <v>44652</v>
      </c>
      <c r="AQ274" s="66">
        <v>44682</v>
      </c>
      <c r="AR274" s="66">
        <v>44713</v>
      </c>
      <c r="AS274" s="66">
        <v>44743</v>
      </c>
      <c r="AT274" s="66">
        <v>44774</v>
      </c>
      <c r="AU274" s="66">
        <v>44805</v>
      </c>
      <c r="AV274" s="66">
        <v>44835</v>
      </c>
      <c r="AW274" s="66">
        <v>44866</v>
      </c>
      <c r="AX274" s="66">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8" customFormat="1" ht="14.4" thickBot="1">
      <c r="AA301" s="30"/>
      <c r="AB301" s="30"/>
      <c r="AC301" s="30"/>
      <c r="AD301" s="30"/>
      <c r="AE301" s="30"/>
      <c r="AF301" s="30"/>
    </row>
    <row r="302" spans="1:50">
      <c r="A302" s="104" t="s">
        <v>932</v>
      </c>
    </row>
    <row r="303" spans="1:50">
      <c r="A303" t="s">
        <v>996</v>
      </c>
    </row>
    <row r="304" spans="1:50">
      <c r="C304" s="66">
        <v>43466</v>
      </c>
      <c r="D304" s="66">
        <v>43497</v>
      </c>
      <c r="E304" s="66">
        <v>43525</v>
      </c>
      <c r="F304" s="66">
        <v>43556</v>
      </c>
      <c r="G304" s="66">
        <v>43586</v>
      </c>
      <c r="H304" s="66">
        <v>43617</v>
      </c>
      <c r="I304" s="66">
        <v>43647</v>
      </c>
      <c r="J304" s="66">
        <v>43678</v>
      </c>
      <c r="K304" s="66">
        <v>43709</v>
      </c>
      <c r="L304" s="66">
        <v>43739</v>
      </c>
      <c r="M304" s="66">
        <v>43770</v>
      </c>
      <c r="N304" s="66">
        <v>43800</v>
      </c>
      <c r="O304" s="66">
        <v>43831</v>
      </c>
      <c r="P304" s="66">
        <v>43862</v>
      </c>
      <c r="Q304" s="66">
        <v>43891</v>
      </c>
      <c r="R304" s="66">
        <v>43922</v>
      </c>
      <c r="S304" s="66">
        <v>43952</v>
      </c>
      <c r="T304" s="66">
        <v>43983</v>
      </c>
      <c r="U304" s="66">
        <v>44013</v>
      </c>
      <c r="V304" s="66">
        <v>44044</v>
      </c>
      <c r="W304" s="66">
        <v>44075</v>
      </c>
      <c r="X304" s="66">
        <v>44105</v>
      </c>
      <c r="Y304" s="66">
        <v>44136</v>
      </c>
      <c r="Z304" s="66">
        <v>44166</v>
      </c>
      <c r="AA304" s="66">
        <v>44197</v>
      </c>
      <c r="AB304" s="66">
        <v>44228</v>
      </c>
      <c r="AC304" s="66">
        <v>44256</v>
      </c>
      <c r="AD304" s="66">
        <v>44287</v>
      </c>
      <c r="AE304" s="66">
        <v>44317</v>
      </c>
      <c r="AF304" s="66">
        <v>44348</v>
      </c>
      <c r="AG304" s="66">
        <v>44378</v>
      </c>
      <c r="AH304" s="66">
        <v>44409</v>
      </c>
      <c r="AI304" s="66">
        <v>44440</v>
      </c>
      <c r="AJ304" s="66">
        <v>44470</v>
      </c>
      <c r="AK304" s="66">
        <v>44501</v>
      </c>
      <c r="AL304" s="66">
        <v>44531</v>
      </c>
      <c r="AM304" s="66">
        <v>44562</v>
      </c>
      <c r="AN304" s="66">
        <v>44593</v>
      </c>
      <c r="AO304" s="66">
        <v>44621</v>
      </c>
      <c r="AP304" s="66">
        <v>44652</v>
      </c>
      <c r="AQ304" s="66">
        <v>44682</v>
      </c>
      <c r="AR304" s="66">
        <v>44713</v>
      </c>
      <c r="AS304" s="66">
        <v>44743</v>
      </c>
      <c r="AT304" s="66">
        <v>44774</v>
      </c>
      <c r="AU304" s="66">
        <v>44805</v>
      </c>
      <c r="AV304" s="66">
        <v>44835</v>
      </c>
      <c r="AW304" s="66">
        <v>44866</v>
      </c>
      <c r="AX304" s="66">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8">
        <v>43466</v>
      </c>
      <c r="B2" s="70">
        <v>2202111</v>
      </c>
    </row>
    <row r="3" spans="1:11" ht="14.4">
      <c r="A3" s="68">
        <v>43467</v>
      </c>
      <c r="B3" s="70">
        <v>2150571</v>
      </c>
      <c r="E3" s="71" t="s">
        <v>512</v>
      </c>
      <c r="F3" s="71" t="s">
        <v>511</v>
      </c>
    </row>
    <row r="4" spans="1:11" ht="14.4">
      <c r="A4" s="68">
        <v>43468</v>
      </c>
      <c r="B4" s="70">
        <v>1975947</v>
      </c>
      <c r="E4" s="71" t="s">
        <v>496</v>
      </c>
      <c r="F4" t="s">
        <v>41</v>
      </c>
      <c r="G4" t="s">
        <v>42</v>
      </c>
      <c r="H4" t="s">
        <v>195</v>
      </c>
      <c r="I4" t="s">
        <v>213</v>
      </c>
      <c r="J4" t="s">
        <v>510</v>
      </c>
      <c r="K4" t="s">
        <v>497</v>
      </c>
    </row>
    <row r="5" spans="1:11" ht="14.4">
      <c r="A5" s="68">
        <v>43469</v>
      </c>
      <c r="B5" s="70">
        <v>2229391</v>
      </c>
      <c r="E5" s="72" t="s">
        <v>498</v>
      </c>
      <c r="F5" s="9">
        <v>58603981</v>
      </c>
      <c r="G5" s="9">
        <v>61172421</v>
      </c>
      <c r="H5" s="9">
        <v>22721686</v>
      </c>
      <c r="I5" s="9">
        <v>45783116</v>
      </c>
      <c r="J5" s="9">
        <v>60548344</v>
      </c>
      <c r="K5" s="9">
        <v>248829548</v>
      </c>
    </row>
    <row r="6" spans="1:11" ht="14.4">
      <c r="A6" s="68">
        <v>43470</v>
      </c>
      <c r="B6" s="70">
        <v>2044043</v>
      </c>
      <c r="E6" s="72" t="s">
        <v>499</v>
      </c>
      <c r="F6" s="9">
        <v>57913402</v>
      </c>
      <c r="G6" s="9">
        <v>60522370</v>
      </c>
      <c r="H6" s="9">
        <v>25118522</v>
      </c>
      <c r="I6" s="9">
        <v>49144051</v>
      </c>
      <c r="J6" s="9">
        <v>58123265</v>
      </c>
      <c r="K6" s="9">
        <v>250821610</v>
      </c>
    </row>
    <row r="7" spans="1:11" ht="14.4">
      <c r="A7" s="68">
        <v>43471</v>
      </c>
      <c r="B7" s="70">
        <v>1733739</v>
      </c>
      <c r="E7" s="72" t="s">
        <v>500</v>
      </c>
      <c r="F7" s="9">
        <v>73181158</v>
      </c>
      <c r="G7" s="9">
        <v>29422753</v>
      </c>
      <c r="H7" s="9">
        <v>39398580</v>
      </c>
      <c r="I7" s="9">
        <v>64555781</v>
      </c>
      <c r="J7" s="9">
        <v>71596351</v>
      </c>
      <c r="K7" s="9">
        <v>278154623</v>
      </c>
    </row>
    <row r="8" spans="1:11" ht="14.4">
      <c r="A8" s="68">
        <v>43472</v>
      </c>
      <c r="B8" s="70">
        <v>1739642</v>
      </c>
      <c r="E8" s="72" t="s">
        <v>501</v>
      </c>
      <c r="F8" s="9">
        <v>70111486</v>
      </c>
      <c r="G8" s="9">
        <v>3373279</v>
      </c>
      <c r="H8" s="9">
        <v>41645632</v>
      </c>
      <c r="I8" s="9">
        <v>63738430</v>
      </c>
      <c r="J8" s="9">
        <v>69884552</v>
      </c>
      <c r="K8" s="9">
        <v>248753379</v>
      </c>
    </row>
    <row r="9" spans="1:11" ht="14.4">
      <c r="A9" s="68">
        <v>43473</v>
      </c>
      <c r="B9" s="70">
        <v>1955200</v>
      </c>
      <c r="E9" s="72" t="s">
        <v>502</v>
      </c>
      <c r="F9" s="9">
        <v>74588923</v>
      </c>
      <c r="G9" s="9">
        <v>7615190</v>
      </c>
      <c r="H9" s="9">
        <v>50192147</v>
      </c>
      <c r="I9" s="9">
        <v>67303973</v>
      </c>
      <c r="J9" s="9">
        <v>74199490</v>
      </c>
      <c r="K9" s="9">
        <v>273899723</v>
      </c>
    </row>
    <row r="10" spans="1:11" ht="14.4">
      <c r="A10" s="68">
        <v>43474</v>
      </c>
      <c r="B10" s="70">
        <v>1959788</v>
      </c>
      <c r="E10" s="72" t="s">
        <v>503</v>
      </c>
      <c r="F10" s="9">
        <v>76324227</v>
      </c>
      <c r="G10" s="9">
        <v>15666628</v>
      </c>
      <c r="H10" s="9">
        <v>57785711</v>
      </c>
      <c r="I10" s="9">
        <v>69239145</v>
      </c>
      <c r="J10" s="9">
        <v>76927045</v>
      </c>
      <c r="K10" s="9">
        <v>295942756</v>
      </c>
    </row>
    <row r="11" spans="1:11" ht="14.4">
      <c r="A11" s="68">
        <v>43475</v>
      </c>
      <c r="B11" s="70">
        <v>1604862</v>
      </c>
      <c r="E11" s="72" t="s">
        <v>504</v>
      </c>
      <c r="F11" s="9">
        <v>80367079</v>
      </c>
      <c r="G11" s="9">
        <v>20876645</v>
      </c>
      <c r="H11" s="9">
        <v>63114736</v>
      </c>
      <c r="I11" s="9">
        <v>70951006</v>
      </c>
      <c r="J11" s="9">
        <v>79486222</v>
      </c>
      <c r="K11" s="9">
        <v>314795688</v>
      </c>
    </row>
    <row r="12" spans="1:11" ht="14.4">
      <c r="A12" s="68">
        <v>43476</v>
      </c>
      <c r="B12" s="70">
        <v>1970450</v>
      </c>
      <c r="E12" s="72" t="s">
        <v>505</v>
      </c>
      <c r="F12" s="9">
        <v>73136649</v>
      </c>
      <c r="G12" s="9">
        <v>21433839</v>
      </c>
      <c r="H12" s="9">
        <v>56575946</v>
      </c>
      <c r="I12" s="9">
        <v>67912136</v>
      </c>
      <c r="J12" s="9">
        <v>75131883</v>
      </c>
      <c r="K12" s="9">
        <v>294190453</v>
      </c>
    </row>
    <row r="13" spans="1:11" ht="14.4">
      <c r="A13" s="68">
        <v>43477</v>
      </c>
      <c r="B13" s="70">
        <v>1886642</v>
      </c>
      <c r="E13" s="72" t="s">
        <v>506</v>
      </c>
      <c r="F13" s="9">
        <v>67390313</v>
      </c>
      <c r="G13" s="9">
        <v>21907121</v>
      </c>
      <c r="H13" s="9">
        <v>51273580</v>
      </c>
      <c r="I13" s="9">
        <v>63497032</v>
      </c>
      <c r="J13" s="9">
        <v>70007754</v>
      </c>
      <c r="K13" s="9">
        <v>274075800</v>
      </c>
    </row>
    <row r="14" spans="1:11" ht="14.4">
      <c r="A14" s="68">
        <v>43478</v>
      </c>
      <c r="B14" s="70">
        <v>1605758</v>
      </c>
      <c r="E14" s="72" t="s">
        <v>507</v>
      </c>
      <c r="F14" s="9">
        <v>70063617</v>
      </c>
      <c r="G14" s="9">
        <v>25027971</v>
      </c>
      <c r="H14" s="9">
        <v>55609073</v>
      </c>
      <c r="I14" s="9">
        <v>66339874</v>
      </c>
      <c r="J14" s="9">
        <v>37369532</v>
      </c>
      <c r="K14" s="9">
        <v>254410067</v>
      </c>
    </row>
    <row r="15" spans="1:11" ht="14.4">
      <c r="A15" s="68">
        <v>43479</v>
      </c>
      <c r="B15" s="70">
        <v>1786012</v>
      </c>
      <c r="E15" s="72" t="s">
        <v>508</v>
      </c>
      <c r="F15" s="9">
        <v>68259608</v>
      </c>
      <c r="G15" s="9">
        <v>25143396</v>
      </c>
      <c r="H15" s="9">
        <v>57312090</v>
      </c>
      <c r="I15" s="9">
        <v>64371135</v>
      </c>
      <c r="J15" s="9"/>
      <c r="K15" s="9">
        <v>215086229</v>
      </c>
    </row>
    <row r="16" spans="1:11" ht="14.4">
      <c r="A16" s="68">
        <v>43480</v>
      </c>
      <c r="B16" s="70">
        <v>2139242</v>
      </c>
      <c r="E16" s="72" t="s">
        <v>509</v>
      </c>
      <c r="F16" s="9">
        <v>70374968</v>
      </c>
      <c r="G16" s="9">
        <v>26977997</v>
      </c>
      <c r="H16" s="9">
        <v>58820299</v>
      </c>
      <c r="I16" s="9">
        <v>65648031</v>
      </c>
      <c r="J16" s="9"/>
      <c r="K16" s="9">
        <v>221821295</v>
      </c>
    </row>
    <row r="17" spans="1:53" ht="14.4">
      <c r="A17" s="68">
        <v>43481</v>
      </c>
      <c r="B17" s="70">
        <v>2271398</v>
      </c>
      <c r="E17" s="72" t="s">
        <v>497</v>
      </c>
      <c r="F17" s="9">
        <v>840315411</v>
      </c>
      <c r="G17" s="9">
        <v>319139610</v>
      </c>
      <c r="H17" s="9">
        <v>579568002</v>
      </c>
      <c r="I17" s="9">
        <v>758483710</v>
      </c>
      <c r="J17" s="9">
        <v>673274438</v>
      </c>
      <c r="K17" s="9">
        <v>3170781171</v>
      </c>
    </row>
    <row r="18" spans="1:53" ht="14.4">
      <c r="A18" s="68">
        <v>43482</v>
      </c>
      <c r="B18" s="70">
        <v>1600698</v>
      </c>
      <c r="E18" t="s">
        <v>497</v>
      </c>
      <c r="F18" s="9">
        <v>840315411</v>
      </c>
      <c r="G18" s="9">
        <v>319139610</v>
      </c>
      <c r="H18" s="9">
        <v>579568002</v>
      </c>
      <c r="I18" s="9">
        <v>758483710</v>
      </c>
      <c r="J18" s="9">
        <v>673274438</v>
      </c>
      <c r="K18" s="9">
        <v>3170781171</v>
      </c>
    </row>
    <row r="19" spans="1:53" ht="14.4">
      <c r="A19" s="68">
        <v>43483</v>
      </c>
      <c r="B19" s="70">
        <v>1776235</v>
      </c>
      <c r="F19" t="s">
        <v>513</v>
      </c>
    </row>
    <row r="20" spans="1:53" ht="14.4">
      <c r="A20" s="68">
        <v>43484</v>
      </c>
      <c r="B20" s="70">
        <v>2179066</v>
      </c>
      <c r="F20" s="11">
        <v>2019</v>
      </c>
      <c r="G20" s="11">
        <v>2020</v>
      </c>
      <c r="H20" s="11">
        <v>2021</v>
      </c>
      <c r="I20" s="11">
        <v>2022</v>
      </c>
      <c r="K20" t="s">
        <v>514</v>
      </c>
      <c r="L20" t="s">
        <v>515</v>
      </c>
    </row>
    <row r="21" spans="1:53" ht="14.4">
      <c r="A21" s="68">
        <v>43485</v>
      </c>
      <c r="B21" s="70">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8">
        <v>43486</v>
      </c>
      <c r="B22" s="70">
        <v>1763884</v>
      </c>
    </row>
    <row r="23" spans="1:53" ht="14.4">
      <c r="A23" s="68">
        <v>43487</v>
      </c>
      <c r="B23" s="70">
        <v>1991328</v>
      </c>
      <c r="F23" t="s">
        <v>919</v>
      </c>
    </row>
    <row r="24" spans="1:53" ht="14.4">
      <c r="A24" s="68">
        <v>43488</v>
      </c>
      <c r="B24" s="70">
        <v>2052814</v>
      </c>
      <c r="F24" s="66">
        <v>43466</v>
      </c>
      <c r="G24" s="66">
        <v>43497</v>
      </c>
      <c r="H24" s="66">
        <v>43525</v>
      </c>
      <c r="I24" s="66">
        <v>43556</v>
      </c>
      <c r="J24" s="66">
        <v>43586</v>
      </c>
      <c r="K24" s="66">
        <v>43617</v>
      </c>
      <c r="L24" s="66">
        <v>43647</v>
      </c>
      <c r="M24" s="66">
        <v>43678</v>
      </c>
      <c r="N24" s="66">
        <v>43709</v>
      </c>
      <c r="O24" s="66">
        <v>43739</v>
      </c>
      <c r="P24" s="66">
        <v>43770</v>
      </c>
      <c r="Q24" s="66">
        <v>43800</v>
      </c>
      <c r="R24" s="66">
        <v>43831</v>
      </c>
      <c r="S24" s="66">
        <v>43862</v>
      </c>
      <c r="T24" s="66">
        <v>43891</v>
      </c>
      <c r="U24" s="66">
        <v>43922</v>
      </c>
      <c r="V24" s="66">
        <v>43952</v>
      </c>
      <c r="W24" s="66">
        <v>43983</v>
      </c>
      <c r="X24" s="66">
        <v>44013</v>
      </c>
      <c r="Y24" s="66">
        <v>44044</v>
      </c>
      <c r="Z24" s="66">
        <v>44075</v>
      </c>
      <c r="AA24" s="66">
        <v>44105</v>
      </c>
      <c r="AB24" s="66">
        <v>44136</v>
      </c>
      <c r="AC24" s="66">
        <v>44166</v>
      </c>
      <c r="AD24" s="66">
        <v>44197</v>
      </c>
      <c r="AE24" s="66">
        <v>44228</v>
      </c>
      <c r="AF24" s="66">
        <v>44256</v>
      </c>
      <c r="AG24" s="66">
        <v>44287</v>
      </c>
      <c r="AH24" s="66">
        <v>44317</v>
      </c>
      <c r="AI24" s="66">
        <v>44348</v>
      </c>
      <c r="AJ24" s="66">
        <v>44378</v>
      </c>
      <c r="AK24" s="66">
        <v>44409</v>
      </c>
      <c r="AL24" s="66">
        <v>44440</v>
      </c>
      <c r="AM24" s="66">
        <v>44470</v>
      </c>
      <c r="AN24" s="66">
        <v>44501</v>
      </c>
      <c r="AO24" s="66">
        <v>44531</v>
      </c>
      <c r="AP24" s="66">
        <v>44562</v>
      </c>
      <c r="AQ24" s="66">
        <v>44593</v>
      </c>
      <c r="AR24" s="66">
        <v>44621</v>
      </c>
      <c r="AS24" s="66">
        <v>44652</v>
      </c>
      <c r="AT24" s="66">
        <v>44682</v>
      </c>
      <c r="AU24" s="66">
        <v>44713</v>
      </c>
      <c r="AV24" s="66">
        <v>44743</v>
      </c>
      <c r="AW24" s="66">
        <v>44774</v>
      </c>
      <c r="AX24" s="66">
        <v>44805</v>
      </c>
      <c r="AY24" s="66">
        <v>44835</v>
      </c>
      <c r="AZ24" s="66">
        <v>44866</v>
      </c>
      <c r="BA24" s="66">
        <v>44896</v>
      </c>
    </row>
    <row r="25" spans="1:53" ht="14.4">
      <c r="A25" s="68">
        <v>43489</v>
      </c>
      <c r="B25" s="70">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8">
        <v>43490</v>
      </c>
      <c r="B26" s="70">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8">
        <v>43491</v>
      </c>
      <c r="B27" s="70">
        <v>1862420</v>
      </c>
    </row>
    <row r="28" spans="1:53" ht="14.4">
      <c r="A28" s="68">
        <v>43492</v>
      </c>
      <c r="B28" s="70">
        <v>1534386</v>
      </c>
    </row>
    <row r="29" spans="1:53" ht="14.4">
      <c r="A29" s="68">
        <v>43493</v>
      </c>
      <c r="B29" s="70">
        <v>1593697</v>
      </c>
      <c r="G29" s="12">
        <f t="shared" ref="G29:H29" si="1">G18/F18-1</f>
        <v>-0.62021449824392194</v>
      </c>
      <c r="H29" s="12">
        <f t="shared" si="1"/>
        <v>0.81603280771070685</v>
      </c>
      <c r="I29" s="12">
        <f>I18/H18-1</f>
        <v>0.30870528977201883</v>
      </c>
    </row>
    <row r="30" spans="1:53" ht="14.4">
      <c r="A30" s="68">
        <v>43494</v>
      </c>
      <c r="B30" s="70">
        <v>1938817</v>
      </c>
      <c r="H30" s="9">
        <f>H18-G18</f>
        <v>260428392</v>
      </c>
      <c r="I30" s="9">
        <f>I18-H18</f>
        <v>178915708</v>
      </c>
    </row>
    <row r="31" spans="1:53" ht="14.4">
      <c r="A31" s="68">
        <v>43495</v>
      </c>
      <c r="B31" s="70">
        <v>2078169</v>
      </c>
    </row>
    <row r="32" spans="1:53" ht="14.4">
      <c r="A32" s="68">
        <v>43496</v>
      </c>
      <c r="B32" s="70">
        <v>1591591</v>
      </c>
    </row>
    <row r="33" spans="1:2" ht="14.4">
      <c r="A33" s="68">
        <v>43497</v>
      </c>
      <c r="B33" s="70">
        <v>1792677</v>
      </c>
    </row>
    <row r="34" spans="1:2" ht="14.4">
      <c r="A34" s="68">
        <v>43498</v>
      </c>
      <c r="B34" s="70">
        <v>2001482</v>
      </c>
    </row>
    <row r="35" spans="1:2" ht="14.4">
      <c r="A35" s="68">
        <v>43499</v>
      </c>
      <c r="B35" s="70">
        <v>1655868</v>
      </c>
    </row>
    <row r="36" spans="1:2" ht="14.4">
      <c r="A36" s="68">
        <v>43500</v>
      </c>
      <c r="B36" s="70">
        <v>1756152</v>
      </c>
    </row>
    <row r="37" spans="1:2" ht="14.4">
      <c r="A37" s="68">
        <v>43501</v>
      </c>
      <c r="B37" s="70">
        <v>2064640</v>
      </c>
    </row>
    <row r="38" spans="1:2" ht="14.4">
      <c r="A38" s="68">
        <v>43502</v>
      </c>
      <c r="B38" s="70">
        <v>2134744</v>
      </c>
    </row>
    <row r="39" spans="1:2" ht="14.4">
      <c r="A39" s="68">
        <v>43503</v>
      </c>
      <c r="B39" s="70">
        <v>1648328</v>
      </c>
    </row>
    <row r="40" spans="1:2" ht="14.4">
      <c r="A40" s="68">
        <v>43504</v>
      </c>
      <c r="B40" s="70">
        <v>2105696</v>
      </c>
    </row>
    <row r="41" spans="1:2" ht="14.4">
      <c r="A41" s="68">
        <v>43505</v>
      </c>
      <c r="B41" s="70">
        <v>2055827</v>
      </c>
    </row>
    <row r="42" spans="1:2" ht="14.4">
      <c r="A42" s="68">
        <v>43506</v>
      </c>
      <c r="B42" s="70">
        <v>1620239</v>
      </c>
    </row>
    <row r="43" spans="1:2" ht="14.4">
      <c r="A43" s="68">
        <v>43507</v>
      </c>
      <c r="B43" s="70">
        <v>1950385</v>
      </c>
    </row>
    <row r="44" spans="1:2" ht="14.4">
      <c r="A44" s="68">
        <v>43508</v>
      </c>
      <c r="B44" s="70">
        <v>2227730</v>
      </c>
    </row>
    <row r="45" spans="1:2" ht="14.4">
      <c r="A45" s="68">
        <v>43509</v>
      </c>
      <c r="B45" s="70">
        <v>1922613</v>
      </c>
    </row>
    <row r="46" spans="1:2" ht="14.4">
      <c r="A46" s="68">
        <v>43510</v>
      </c>
      <c r="B46" s="70">
        <v>2147045</v>
      </c>
    </row>
    <row r="47" spans="1:2" ht="14.4">
      <c r="A47" s="68">
        <v>43511</v>
      </c>
      <c r="B47" s="70">
        <v>2476445</v>
      </c>
    </row>
    <row r="48" spans="1:2" ht="14.4">
      <c r="A48" s="68">
        <v>43512</v>
      </c>
      <c r="B48" s="70">
        <v>2177690</v>
      </c>
    </row>
    <row r="49" spans="1:2" ht="14.4">
      <c r="A49" s="68">
        <v>43513</v>
      </c>
      <c r="B49" s="70">
        <v>2022861</v>
      </c>
    </row>
    <row r="50" spans="1:2" ht="14.4">
      <c r="A50" s="68">
        <v>43514</v>
      </c>
      <c r="B50" s="70">
        <v>2351856</v>
      </c>
    </row>
    <row r="51" spans="1:2" ht="14.4">
      <c r="A51" s="68">
        <v>43515</v>
      </c>
      <c r="B51" s="70">
        <v>2415570</v>
      </c>
    </row>
    <row r="52" spans="1:2" ht="14.4">
      <c r="A52" s="68">
        <v>43516</v>
      </c>
      <c r="B52" s="70">
        <v>2331841</v>
      </c>
    </row>
    <row r="53" spans="1:2" ht="14.4">
      <c r="A53" s="68">
        <v>43517</v>
      </c>
      <c r="B53" s="70">
        <v>2274217</v>
      </c>
    </row>
    <row r="54" spans="1:2" ht="14.4">
      <c r="A54" s="68">
        <v>43518</v>
      </c>
      <c r="B54" s="70">
        <v>2197938</v>
      </c>
    </row>
    <row r="55" spans="1:2" ht="14.4">
      <c r="A55" s="68">
        <v>43519</v>
      </c>
      <c r="B55" s="70">
        <v>2160322</v>
      </c>
    </row>
    <row r="56" spans="1:2" ht="14.4">
      <c r="A56" s="68">
        <v>43520</v>
      </c>
      <c r="B56" s="70">
        <v>1861286</v>
      </c>
    </row>
    <row r="57" spans="1:2" ht="14.4">
      <c r="A57" s="68">
        <v>43521</v>
      </c>
      <c r="B57" s="70">
        <v>2015079</v>
      </c>
    </row>
    <row r="58" spans="1:2" ht="14.4">
      <c r="A58" s="68">
        <v>43522</v>
      </c>
      <c r="B58" s="70">
        <v>2307393</v>
      </c>
    </row>
    <row r="59" spans="1:2" ht="14.4">
      <c r="A59" s="68">
        <v>43523</v>
      </c>
      <c r="B59" s="70">
        <v>2257920</v>
      </c>
    </row>
    <row r="60" spans="1:2" ht="14.4">
      <c r="A60" s="68">
        <v>43524</v>
      </c>
      <c r="B60" s="70">
        <v>1979558</v>
      </c>
    </row>
    <row r="61" spans="1:2" ht="14.4">
      <c r="A61" s="68">
        <v>43525</v>
      </c>
      <c r="B61" s="70">
        <v>2143619</v>
      </c>
    </row>
    <row r="62" spans="1:2" ht="14.4">
      <c r="A62" s="68">
        <v>43526</v>
      </c>
      <c r="B62" s="70">
        <v>2402692</v>
      </c>
    </row>
    <row r="63" spans="1:2" ht="14.4">
      <c r="A63" s="68">
        <v>43527</v>
      </c>
      <c r="B63" s="70">
        <v>2543689</v>
      </c>
    </row>
    <row r="64" spans="1:2" ht="14.4">
      <c r="A64" s="68">
        <v>43528</v>
      </c>
      <c r="B64" s="70">
        <v>2156262</v>
      </c>
    </row>
    <row r="65" spans="1:2" ht="14.4">
      <c r="A65" s="68">
        <v>43529</v>
      </c>
      <c r="B65" s="70">
        <v>2485430</v>
      </c>
    </row>
    <row r="66" spans="1:2" ht="14.4">
      <c r="A66" s="68">
        <v>43530</v>
      </c>
      <c r="B66" s="70">
        <v>2378673</v>
      </c>
    </row>
    <row r="67" spans="1:2" ht="14.4">
      <c r="A67" s="68">
        <v>43531</v>
      </c>
      <c r="B67" s="70">
        <v>2122898</v>
      </c>
    </row>
    <row r="68" spans="1:2" ht="14.4">
      <c r="A68" s="68">
        <v>43532</v>
      </c>
      <c r="B68" s="70">
        <v>2187298</v>
      </c>
    </row>
    <row r="69" spans="1:2" ht="14.4">
      <c r="A69" s="68">
        <v>43533</v>
      </c>
      <c r="B69" s="70">
        <v>2503924</v>
      </c>
    </row>
    <row r="70" spans="1:2" ht="14.4">
      <c r="A70" s="68">
        <v>43534</v>
      </c>
      <c r="B70" s="70">
        <v>2634215</v>
      </c>
    </row>
    <row r="71" spans="1:2" ht="14.4">
      <c r="A71" s="68">
        <v>43535</v>
      </c>
      <c r="B71" s="70">
        <v>2274658</v>
      </c>
    </row>
    <row r="72" spans="1:2" ht="14.4">
      <c r="A72" s="68">
        <v>43536</v>
      </c>
      <c r="B72" s="70">
        <v>2545742</v>
      </c>
    </row>
    <row r="73" spans="1:2" ht="14.4">
      <c r="A73" s="68">
        <v>43537</v>
      </c>
      <c r="B73" s="70">
        <v>2465709</v>
      </c>
    </row>
    <row r="74" spans="1:2" ht="14.4">
      <c r="A74" s="68">
        <v>43538</v>
      </c>
      <c r="B74" s="70">
        <v>2177929</v>
      </c>
    </row>
    <row r="75" spans="1:2" ht="14.4">
      <c r="A75" s="68">
        <v>43539</v>
      </c>
      <c r="B75" s="70">
        <v>2320885</v>
      </c>
    </row>
    <row r="76" spans="1:2" ht="14.4">
      <c r="A76" s="68">
        <v>43540</v>
      </c>
      <c r="B76" s="70">
        <v>2513231</v>
      </c>
    </row>
    <row r="77" spans="1:2" ht="14.4">
      <c r="A77" s="68">
        <v>43541</v>
      </c>
      <c r="B77" s="70">
        <v>2559307</v>
      </c>
    </row>
    <row r="78" spans="1:2" ht="14.4">
      <c r="A78" s="68">
        <v>43542</v>
      </c>
      <c r="B78" s="70">
        <v>2227181</v>
      </c>
    </row>
    <row r="79" spans="1:2" ht="14.4">
      <c r="A79" s="68">
        <v>43543</v>
      </c>
      <c r="B79" s="70">
        <v>2542643</v>
      </c>
    </row>
    <row r="80" spans="1:2" ht="14.4">
      <c r="A80" s="68">
        <v>43544</v>
      </c>
      <c r="B80" s="70">
        <v>2434370</v>
      </c>
    </row>
    <row r="81" spans="1:2" ht="14.4">
      <c r="A81" s="68">
        <v>43545</v>
      </c>
      <c r="B81" s="70">
        <v>2151913</v>
      </c>
    </row>
    <row r="82" spans="1:2" ht="14.4">
      <c r="A82" s="68">
        <v>43546</v>
      </c>
      <c r="B82" s="70">
        <v>2273811</v>
      </c>
    </row>
    <row r="83" spans="1:2" ht="14.4">
      <c r="A83" s="68">
        <v>43547</v>
      </c>
      <c r="B83" s="70">
        <v>2487162</v>
      </c>
    </row>
    <row r="84" spans="1:2" ht="14.4">
      <c r="A84" s="68">
        <v>43548</v>
      </c>
      <c r="B84" s="70">
        <v>2538384</v>
      </c>
    </row>
    <row r="85" spans="1:2" ht="14.4">
      <c r="A85" s="68">
        <v>43549</v>
      </c>
      <c r="B85" s="70">
        <v>2172920</v>
      </c>
    </row>
    <row r="86" spans="1:2" ht="14.4">
      <c r="A86" s="68">
        <v>43550</v>
      </c>
      <c r="B86" s="70">
        <v>2510294</v>
      </c>
    </row>
    <row r="87" spans="1:2" ht="14.4">
      <c r="A87" s="68">
        <v>43551</v>
      </c>
      <c r="B87" s="70">
        <v>2360053</v>
      </c>
    </row>
    <row r="88" spans="1:2" ht="14.4">
      <c r="A88" s="68">
        <v>43552</v>
      </c>
      <c r="B88" s="70">
        <v>2026256</v>
      </c>
    </row>
    <row r="89" spans="1:2" ht="14.4">
      <c r="A89" s="68">
        <v>43553</v>
      </c>
      <c r="B89" s="70">
        <v>2151626</v>
      </c>
    </row>
    <row r="90" spans="1:2" ht="14.4">
      <c r="A90" s="68">
        <v>43554</v>
      </c>
      <c r="B90" s="70">
        <v>2411500</v>
      </c>
    </row>
    <row r="91" spans="1:2" ht="14.4">
      <c r="A91" s="68">
        <v>43555</v>
      </c>
      <c r="B91" s="70">
        <v>2476884</v>
      </c>
    </row>
    <row r="92" spans="1:2" ht="14.4">
      <c r="A92" s="68">
        <v>43556</v>
      </c>
      <c r="B92" s="70">
        <v>2011715</v>
      </c>
    </row>
    <row r="93" spans="1:2" ht="14.4">
      <c r="A93" s="68">
        <v>43557</v>
      </c>
      <c r="B93" s="70">
        <v>2462929</v>
      </c>
    </row>
    <row r="94" spans="1:2" ht="14.4">
      <c r="A94" s="68">
        <v>43558</v>
      </c>
      <c r="B94" s="70">
        <v>2384091</v>
      </c>
    </row>
    <row r="95" spans="1:2" ht="14.4">
      <c r="A95" s="68">
        <v>43559</v>
      </c>
      <c r="B95" s="70">
        <v>2091056</v>
      </c>
    </row>
    <row r="96" spans="1:2" ht="14.4">
      <c r="A96" s="68">
        <v>43560</v>
      </c>
      <c r="B96" s="70">
        <v>2229276</v>
      </c>
    </row>
    <row r="97" spans="1:2" ht="14.4">
      <c r="A97" s="68">
        <v>43561</v>
      </c>
      <c r="B97" s="70">
        <v>2487398</v>
      </c>
    </row>
    <row r="98" spans="1:2" ht="14.4">
      <c r="A98" s="68">
        <v>43562</v>
      </c>
      <c r="B98" s="70">
        <v>2590499</v>
      </c>
    </row>
    <row r="99" spans="1:2" ht="14.4">
      <c r="A99" s="68">
        <v>43563</v>
      </c>
      <c r="B99" s="70">
        <v>2059142</v>
      </c>
    </row>
    <row r="100" spans="1:2" ht="14.4">
      <c r="A100" s="68">
        <v>43564</v>
      </c>
      <c r="B100" s="70">
        <v>2446801</v>
      </c>
    </row>
    <row r="101" spans="1:2" ht="14.4">
      <c r="A101" s="68">
        <v>43565</v>
      </c>
      <c r="B101" s="70">
        <v>2484580</v>
      </c>
    </row>
    <row r="102" spans="1:2" ht="14.4">
      <c r="A102" s="68">
        <v>43566</v>
      </c>
      <c r="B102" s="70">
        <v>2208688</v>
      </c>
    </row>
    <row r="103" spans="1:2" ht="14.4">
      <c r="A103" s="68">
        <v>43567</v>
      </c>
      <c r="B103" s="70">
        <v>2317381</v>
      </c>
    </row>
    <row r="104" spans="1:2" ht="14.4">
      <c r="A104" s="68">
        <v>43568</v>
      </c>
      <c r="B104" s="70">
        <v>2616158</v>
      </c>
    </row>
    <row r="105" spans="1:2" ht="14.4">
      <c r="A105" s="68">
        <v>43569</v>
      </c>
      <c r="B105" s="70">
        <v>2457133</v>
      </c>
    </row>
    <row r="106" spans="1:2" ht="14.4">
      <c r="A106" s="68">
        <v>43570</v>
      </c>
      <c r="B106" s="70">
        <v>1988205</v>
      </c>
    </row>
    <row r="107" spans="1:2" ht="14.4">
      <c r="A107" s="68">
        <v>43571</v>
      </c>
      <c r="B107" s="70">
        <v>2356802</v>
      </c>
    </row>
    <row r="108" spans="1:2" ht="14.4">
      <c r="A108" s="68">
        <v>43572</v>
      </c>
      <c r="B108" s="70">
        <v>2594171</v>
      </c>
    </row>
    <row r="109" spans="1:2" ht="14.4">
      <c r="A109" s="68">
        <v>43573</v>
      </c>
      <c r="B109" s="70">
        <v>2227475</v>
      </c>
    </row>
    <row r="110" spans="1:2" ht="14.4">
      <c r="A110" s="68">
        <v>43574</v>
      </c>
      <c r="B110" s="70">
        <v>2254209</v>
      </c>
    </row>
    <row r="111" spans="1:2" ht="14.4">
      <c r="A111" s="68">
        <v>43575</v>
      </c>
      <c r="B111" s="70">
        <v>2526961</v>
      </c>
    </row>
    <row r="112" spans="1:2" ht="14.4">
      <c r="A112" s="68">
        <v>43576</v>
      </c>
      <c r="B112" s="70">
        <v>2521897</v>
      </c>
    </row>
    <row r="113" spans="1:2" ht="14.4">
      <c r="A113" s="68">
        <v>43577</v>
      </c>
      <c r="B113" s="70">
        <v>1990464</v>
      </c>
    </row>
    <row r="114" spans="1:2" ht="14.4">
      <c r="A114" s="68">
        <v>43578</v>
      </c>
      <c r="B114" s="70">
        <v>2506809</v>
      </c>
    </row>
    <row r="115" spans="1:2" ht="14.4">
      <c r="A115" s="68">
        <v>43579</v>
      </c>
      <c r="B115" s="70">
        <v>2412770</v>
      </c>
    </row>
    <row r="116" spans="1:2" ht="14.4">
      <c r="A116" s="68">
        <v>43580</v>
      </c>
      <c r="B116" s="70">
        <v>2102068</v>
      </c>
    </row>
    <row r="117" spans="1:2" ht="14.4">
      <c r="A117" s="68">
        <v>43581</v>
      </c>
      <c r="B117" s="70">
        <v>2256442</v>
      </c>
    </row>
    <row r="118" spans="1:2" ht="14.4">
      <c r="A118" s="68">
        <v>43582</v>
      </c>
      <c r="B118" s="70">
        <v>2499461</v>
      </c>
    </row>
    <row r="119" spans="1:2" ht="14.4">
      <c r="A119" s="68">
        <v>43583</v>
      </c>
      <c r="B119" s="70">
        <v>2546029</v>
      </c>
    </row>
    <row r="120" spans="1:2" ht="14.4">
      <c r="A120" s="68">
        <v>43584</v>
      </c>
      <c r="B120" s="70">
        <v>1968278</v>
      </c>
    </row>
    <row r="121" spans="1:2" ht="14.4">
      <c r="A121" s="68">
        <v>43585</v>
      </c>
      <c r="B121" s="70">
        <v>2512598</v>
      </c>
    </row>
    <row r="122" spans="1:2" ht="14.4">
      <c r="A122" s="68">
        <v>43586</v>
      </c>
      <c r="B122" s="70">
        <v>2470969</v>
      </c>
    </row>
    <row r="123" spans="1:2" ht="14.4">
      <c r="A123" s="68">
        <v>43587</v>
      </c>
      <c r="B123" s="70">
        <v>2106597</v>
      </c>
    </row>
    <row r="124" spans="1:2" ht="14.4">
      <c r="A124" s="68">
        <v>43588</v>
      </c>
      <c r="B124" s="70">
        <v>2270662</v>
      </c>
    </row>
    <row r="125" spans="1:2" ht="14.4">
      <c r="A125" s="68">
        <v>43589</v>
      </c>
      <c r="B125" s="70">
        <v>2555342</v>
      </c>
    </row>
    <row r="126" spans="1:2" ht="14.4">
      <c r="A126" s="68">
        <v>43590</v>
      </c>
      <c r="B126" s="70">
        <v>2602631</v>
      </c>
    </row>
    <row r="127" spans="1:2" ht="14.4">
      <c r="A127" s="68">
        <v>43591</v>
      </c>
      <c r="B127" s="70">
        <v>1985942</v>
      </c>
    </row>
    <row r="128" spans="1:2" ht="14.4">
      <c r="A128" s="68">
        <v>43592</v>
      </c>
      <c r="B128" s="70">
        <v>2419114</v>
      </c>
    </row>
    <row r="129" spans="1:2" ht="14.4">
      <c r="A129" s="68">
        <v>43593</v>
      </c>
      <c r="B129" s="70">
        <v>2512315</v>
      </c>
    </row>
    <row r="130" spans="1:2" ht="14.4">
      <c r="A130" s="68">
        <v>43594</v>
      </c>
      <c r="B130" s="70">
        <v>2191387</v>
      </c>
    </row>
    <row r="131" spans="1:2" ht="14.4">
      <c r="A131" s="68">
        <v>43595</v>
      </c>
      <c r="B131" s="70">
        <v>2343675</v>
      </c>
    </row>
    <row r="132" spans="1:2" ht="14.4">
      <c r="A132" s="68">
        <v>43596</v>
      </c>
      <c r="B132" s="70">
        <v>2611324</v>
      </c>
    </row>
    <row r="133" spans="1:2" ht="14.4">
      <c r="A133" s="68">
        <v>43597</v>
      </c>
      <c r="B133" s="70">
        <v>2664549</v>
      </c>
    </row>
    <row r="134" spans="1:2" ht="14.4">
      <c r="A134" s="68">
        <v>43598</v>
      </c>
      <c r="B134" s="70">
        <v>2091116</v>
      </c>
    </row>
    <row r="135" spans="1:2" ht="14.4">
      <c r="A135" s="68">
        <v>43599</v>
      </c>
      <c r="B135" s="70">
        <v>2620276</v>
      </c>
    </row>
    <row r="136" spans="1:2" ht="14.4">
      <c r="A136" s="68">
        <v>43600</v>
      </c>
      <c r="B136" s="70">
        <v>2615691</v>
      </c>
    </row>
    <row r="137" spans="1:2" ht="14.4">
      <c r="A137" s="68">
        <v>43601</v>
      </c>
      <c r="B137" s="70">
        <v>2312727</v>
      </c>
    </row>
    <row r="138" spans="1:2" ht="14.4">
      <c r="A138" s="68">
        <v>43602</v>
      </c>
      <c r="B138" s="70">
        <v>2472123</v>
      </c>
    </row>
    <row r="139" spans="1:2" ht="14.4">
      <c r="A139" s="68">
        <v>43603</v>
      </c>
      <c r="B139" s="70">
        <v>2673635</v>
      </c>
    </row>
    <row r="140" spans="1:2" ht="14.4">
      <c r="A140" s="68">
        <v>43604</v>
      </c>
      <c r="B140" s="70">
        <v>2792670</v>
      </c>
    </row>
    <row r="141" spans="1:2" ht="14.4">
      <c r="A141" s="68">
        <v>43605</v>
      </c>
      <c r="B141" s="70">
        <v>2124825</v>
      </c>
    </row>
    <row r="142" spans="1:2" ht="14.4">
      <c r="A142" s="68">
        <v>43606</v>
      </c>
      <c r="B142" s="70">
        <v>2070716</v>
      </c>
    </row>
    <row r="143" spans="1:2" ht="14.4">
      <c r="A143" s="68">
        <v>43607</v>
      </c>
      <c r="B143" s="70">
        <v>2512237</v>
      </c>
    </row>
    <row r="144" spans="1:2" ht="14.4">
      <c r="A144" s="68">
        <v>43608</v>
      </c>
      <c r="B144" s="70">
        <v>2453649</v>
      </c>
    </row>
    <row r="145" spans="1:2" ht="14.4">
      <c r="A145" s="68">
        <v>43609</v>
      </c>
      <c r="B145" s="70">
        <v>2269035</v>
      </c>
    </row>
    <row r="146" spans="1:2" ht="14.4">
      <c r="A146" s="68">
        <v>43610</v>
      </c>
      <c r="B146" s="70">
        <v>2485770</v>
      </c>
    </row>
    <row r="147" spans="1:2" ht="14.4">
      <c r="A147" s="68">
        <v>43611</v>
      </c>
      <c r="B147" s="70">
        <v>2570613</v>
      </c>
    </row>
    <row r="148" spans="1:2" ht="14.4">
      <c r="A148" s="68">
        <v>43612</v>
      </c>
      <c r="B148" s="70">
        <v>2117180</v>
      </c>
    </row>
    <row r="149" spans="1:2" ht="14.4">
      <c r="A149" s="68">
        <v>43613</v>
      </c>
      <c r="B149" s="70">
        <v>2555578</v>
      </c>
    </row>
    <row r="150" spans="1:2" ht="14.4">
      <c r="A150" s="68">
        <v>43614</v>
      </c>
      <c r="B150" s="70">
        <v>2499002</v>
      </c>
    </row>
    <row r="151" spans="1:2" ht="14.4">
      <c r="A151" s="68">
        <v>43615</v>
      </c>
      <c r="B151" s="70">
        <v>2247421</v>
      </c>
    </row>
    <row r="152" spans="1:2" ht="14.4">
      <c r="A152" s="68">
        <v>43616</v>
      </c>
      <c r="B152" s="70">
        <v>2370152</v>
      </c>
    </row>
    <row r="153" spans="1:2" ht="14.4">
      <c r="A153" s="68">
        <v>43617</v>
      </c>
      <c r="B153" s="70">
        <v>2623947</v>
      </c>
    </row>
    <row r="154" spans="1:2" ht="14.4">
      <c r="A154" s="68">
        <v>43618</v>
      </c>
      <c r="B154" s="70">
        <v>2649808</v>
      </c>
    </row>
    <row r="155" spans="1:2" ht="14.4">
      <c r="A155" s="68">
        <v>43619</v>
      </c>
      <c r="B155" s="70">
        <v>2225952</v>
      </c>
    </row>
    <row r="156" spans="1:2" ht="14.4">
      <c r="A156" s="68">
        <v>43620</v>
      </c>
      <c r="B156" s="70">
        <v>2669860</v>
      </c>
    </row>
    <row r="157" spans="1:2" ht="14.4">
      <c r="A157" s="68">
        <v>43621</v>
      </c>
      <c r="B157" s="70">
        <v>2644981</v>
      </c>
    </row>
    <row r="158" spans="1:2" ht="14.4">
      <c r="A158" s="68">
        <v>43622</v>
      </c>
      <c r="B158" s="70">
        <v>2433189</v>
      </c>
    </row>
    <row r="159" spans="1:2" ht="14.4">
      <c r="A159" s="68">
        <v>43623</v>
      </c>
      <c r="B159" s="70">
        <v>2509058</v>
      </c>
    </row>
    <row r="160" spans="1:2" ht="14.4">
      <c r="A160" s="68">
        <v>43624</v>
      </c>
      <c r="B160" s="70">
        <v>2675686</v>
      </c>
    </row>
    <row r="161" spans="1:2" ht="14.4">
      <c r="A161" s="68">
        <v>43625</v>
      </c>
      <c r="B161" s="70">
        <v>2727860</v>
      </c>
    </row>
    <row r="162" spans="1:2" ht="14.4">
      <c r="A162" s="68">
        <v>43626</v>
      </c>
      <c r="B162" s="70">
        <v>2318946</v>
      </c>
    </row>
    <row r="163" spans="1:2" ht="14.4">
      <c r="A163" s="68">
        <v>43627</v>
      </c>
      <c r="B163" s="70">
        <v>2642083</v>
      </c>
    </row>
    <row r="164" spans="1:2" ht="14.4">
      <c r="A164" s="68">
        <v>43628</v>
      </c>
      <c r="B164" s="70">
        <v>2699580</v>
      </c>
    </row>
    <row r="165" spans="1:2" ht="14.4">
      <c r="A165" s="68">
        <v>43629</v>
      </c>
      <c r="B165" s="70">
        <v>2466574</v>
      </c>
    </row>
    <row r="166" spans="1:2" ht="14.4">
      <c r="A166" s="68">
        <v>43630</v>
      </c>
      <c r="B166" s="70">
        <v>2552395</v>
      </c>
    </row>
    <row r="167" spans="1:2" ht="14.4">
      <c r="A167" s="68">
        <v>43631</v>
      </c>
      <c r="B167" s="70">
        <v>2728786</v>
      </c>
    </row>
    <row r="168" spans="1:2" ht="14.4">
      <c r="A168" s="68">
        <v>43632</v>
      </c>
      <c r="B168" s="70">
        <v>2772903</v>
      </c>
    </row>
    <row r="169" spans="1:2" ht="14.4">
      <c r="A169" s="68">
        <v>43633</v>
      </c>
      <c r="B169" s="70">
        <v>2378559</v>
      </c>
    </row>
    <row r="170" spans="1:2" ht="14.4">
      <c r="A170" s="68">
        <v>43634</v>
      </c>
      <c r="B170" s="70">
        <v>2719643</v>
      </c>
    </row>
    <row r="171" spans="1:2" ht="14.4">
      <c r="A171" s="68">
        <v>43635</v>
      </c>
      <c r="B171" s="70">
        <v>2716428</v>
      </c>
    </row>
    <row r="172" spans="1:2" ht="14.4">
      <c r="A172" s="68">
        <v>43636</v>
      </c>
      <c r="B172" s="70">
        <v>2506510</v>
      </c>
    </row>
    <row r="173" spans="1:2" ht="14.4">
      <c r="A173" s="68">
        <v>43637</v>
      </c>
      <c r="B173" s="70">
        <v>2594661</v>
      </c>
    </row>
    <row r="174" spans="1:2" ht="14.4">
      <c r="A174" s="68">
        <v>43638</v>
      </c>
      <c r="B174" s="70">
        <v>2711222</v>
      </c>
    </row>
    <row r="175" spans="1:2" ht="14.4">
      <c r="A175" s="68">
        <v>43639</v>
      </c>
      <c r="B175" s="70">
        <v>2730515</v>
      </c>
    </row>
    <row r="176" spans="1:2" ht="14.4">
      <c r="A176" s="68">
        <v>43640</v>
      </c>
      <c r="B176" s="70">
        <v>2368846</v>
      </c>
    </row>
    <row r="177" spans="1:2" ht="14.4">
      <c r="A177" s="68">
        <v>43641</v>
      </c>
      <c r="B177" s="70">
        <v>2632030</v>
      </c>
    </row>
    <row r="178" spans="1:2" ht="14.4">
      <c r="A178" s="68">
        <v>43642</v>
      </c>
      <c r="B178" s="70">
        <v>2455536</v>
      </c>
    </row>
    <row r="179" spans="1:2" ht="14.4">
      <c r="A179" s="68">
        <v>43643</v>
      </c>
      <c r="B179" s="70">
        <v>2347767</v>
      </c>
    </row>
    <row r="180" spans="1:2" ht="14.4">
      <c r="A180" s="68">
        <v>43644</v>
      </c>
      <c r="B180" s="70">
        <v>2547889</v>
      </c>
    </row>
    <row r="181" spans="1:2" ht="14.4">
      <c r="A181" s="68">
        <v>43645</v>
      </c>
      <c r="B181" s="70">
        <v>2088760</v>
      </c>
    </row>
    <row r="182" spans="1:2" ht="14.4">
      <c r="A182" s="68">
        <v>43646</v>
      </c>
      <c r="B182" s="70">
        <v>2184253</v>
      </c>
    </row>
    <row r="183" spans="1:2" ht="14.4">
      <c r="A183" s="68">
        <v>43647</v>
      </c>
      <c r="B183" s="70">
        <v>2345846</v>
      </c>
    </row>
    <row r="184" spans="1:2" ht="14.4">
      <c r="A184" s="68">
        <v>43648</v>
      </c>
      <c r="B184" s="70">
        <v>2795369</v>
      </c>
    </row>
    <row r="185" spans="1:2" ht="14.4">
      <c r="A185" s="68">
        <v>43649</v>
      </c>
      <c r="B185" s="70">
        <v>2748718</v>
      </c>
    </row>
    <row r="186" spans="1:2" ht="14.4">
      <c r="A186" s="68">
        <v>43650</v>
      </c>
      <c r="B186" s="70">
        <v>2506859</v>
      </c>
    </row>
    <row r="187" spans="1:2" ht="14.4">
      <c r="A187" s="68">
        <v>43651</v>
      </c>
      <c r="B187" s="70">
        <v>2515902</v>
      </c>
    </row>
    <row r="188" spans="1:2" ht="14.4">
      <c r="A188" s="68">
        <v>43652</v>
      </c>
      <c r="B188" s="70">
        <v>2608209</v>
      </c>
    </row>
    <row r="189" spans="1:2" ht="14.4">
      <c r="A189" s="68">
        <v>43653</v>
      </c>
      <c r="B189" s="70">
        <v>2716812</v>
      </c>
    </row>
    <row r="190" spans="1:2" ht="14.4">
      <c r="A190" s="68">
        <v>43654</v>
      </c>
      <c r="B190" s="70">
        <v>2312178</v>
      </c>
    </row>
    <row r="191" spans="1:2" ht="14.4">
      <c r="A191" s="68">
        <v>43655</v>
      </c>
      <c r="B191" s="70">
        <v>2669717</v>
      </c>
    </row>
    <row r="192" spans="1:2" ht="14.4">
      <c r="A192" s="68">
        <v>43656</v>
      </c>
      <c r="B192" s="70">
        <v>2615115</v>
      </c>
    </row>
    <row r="193" spans="1:2" ht="14.4">
      <c r="A193" s="68">
        <v>43657</v>
      </c>
      <c r="B193" s="70">
        <v>2447177</v>
      </c>
    </row>
    <row r="194" spans="1:2" ht="14.4">
      <c r="A194" s="68">
        <v>43658</v>
      </c>
      <c r="B194" s="70">
        <v>2522563</v>
      </c>
    </row>
    <row r="195" spans="1:2" ht="14.4">
      <c r="A195" s="68">
        <v>43659</v>
      </c>
      <c r="B195" s="70">
        <v>2716828</v>
      </c>
    </row>
    <row r="196" spans="1:2" ht="14.4">
      <c r="A196" s="68">
        <v>43660</v>
      </c>
      <c r="B196" s="70">
        <v>2776960</v>
      </c>
    </row>
    <row r="197" spans="1:2" ht="14.4">
      <c r="A197" s="68">
        <v>43661</v>
      </c>
      <c r="B197" s="70">
        <v>2396462</v>
      </c>
    </row>
    <row r="198" spans="1:2" ht="14.4">
      <c r="A198" s="68">
        <v>43662</v>
      </c>
      <c r="B198" s="70">
        <v>2727355</v>
      </c>
    </row>
    <row r="199" spans="1:2" ht="14.4">
      <c r="A199" s="68">
        <v>43663</v>
      </c>
      <c r="B199" s="70">
        <v>2635312</v>
      </c>
    </row>
    <row r="200" spans="1:2" ht="14.4">
      <c r="A200" s="68">
        <v>43664</v>
      </c>
      <c r="B200" s="70">
        <v>2499460</v>
      </c>
    </row>
    <row r="201" spans="1:2" ht="14.4">
      <c r="A201" s="68">
        <v>43665</v>
      </c>
      <c r="B201" s="70">
        <v>2561911</v>
      </c>
    </row>
    <row r="202" spans="1:2" ht="14.4">
      <c r="A202" s="68">
        <v>43666</v>
      </c>
      <c r="B202" s="70">
        <v>2705399</v>
      </c>
    </row>
    <row r="203" spans="1:2" ht="14.4">
      <c r="A203" s="68">
        <v>43667</v>
      </c>
      <c r="B203" s="70">
        <v>2732770</v>
      </c>
    </row>
    <row r="204" spans="1:2" ht="14.4">
      <c r="A204" s="68">
        <v>43668</v>
      </c>
      <c r="B204" s="70">
        <v>2364925</v>
      </c>
    </row>
    <row r="205" spans="1:2" ht="14.4">
      <c r="A205" s="68">
        <v>43669</v>
      </c>
      <c r="B205" s="70">
        <v>2700723</v>
      </c>
    </row>
    <row r="206" spans="1:2" ht="14.4">
      <c r="A206" s="68">
        <v>43670</v>
      </c>
      <c r="B206" s="70">
        <v>2613346</v>
      </c>
    </row>
    <row r="207" spans="1:2" ht="14.4">
      <c r="A207" s="68">
        <v>43671</v>
      </c>
      <c r="B207" s="70">
        <v>2438967</v>
      </c>
    </row>
    <row r="208" spans="1:2" ht="14.4">
      <c r="A208" s="68">
        <v>43672</v>
      </c>
      <c r="B208" s="70">
        <v>2542365</v>
      </c>
    </row>
    <row r="209" spans="1:2" ht="14.4">
      <c r="A209" s="68">
        <v>43673</v>
      </c>
      <c r="B209" s="70">
        <v>2742882</v>
      </c>
    </row>
    <row r="210" spans="1:2" ht="14.4">
      <c r="A210" s="68">
        <v>43674</v>
      </c>
      <c r="B210" s="70">
        <v>2730936</v>
      </c>
    </row>
    <row r="211" spans="1:2" ht="14.4">
      <c r="A211" s="68">
        <v>43675</v>
      </c>
      <c r="B211" s="70">
        <v>2367967</v>
      </c>
    </row>
    <row r="212" spans="1:2" ht="14.4">
      <c r="A212" s="68">
        <v>43676</v>
      </c>
      <c r="B212" s="70">
        <v>2688640</v>
      </c>
    </row>
    <row r="213" spans="1:2" ht="14.4">
      <c r="A213" s="68">
        <v>43677</v>
      </c>
      <c r="B213" s="70">
        <v>2619406</v>
      </c>
    </row>
    <row r="214" spans="1:2" ht="14.4">
      <c r="A214" s="68">
        <v>43678</v>
      </c>
      <c r="B214" s="70">
        <v>2387115</v>
      </c>
    </row>
    <row r="215" spans="1:2" ht="14.4">
      <c r="A215" s="68">
        <v>43679</v>
      </c>
      <c r="B215" s="70">
        <v>2430094</v>
      </c>
    </row>
    <row r="216" spans="1:2" ht="14.4">
      <c r="A216" s="68">
        <v>43680</v>
      </c>
      <c r="B216" s="70">
        <v>2707986</v>
      </c>
    </row>
    <row r="217" spans="1:2" ht="14.4">
      <c r="A217" s="68">
        <v>43681</v>
      </c>
      <c r="B217" s="70">
        <v>2725000</v>
      </c>
    </row>
    <row r="218" spans="1:2" ht="14.4">
      <c r="A218" s="68">
        <v>43682</v>
      </c>
      <c r="B218" s="70">
        <v>2290340</v>
      </c>
    </row>
    <row r="219" spans="1:2" ht="14.4">
      <c r="A219" s="68">
        <v>43683</v>
      </c>
      <c r="B219" s="70">
        <v>2647897</v>
      </c>
    </row>
    <row r="220" spans="1:2" ht="14.4">
      <c r="A220" s="68">
        <v>43684</v>
      </c>
      <c r="B220" s="70">
        <v>2567986</v>
      </c>
    </row>
    <row r="221" spans="1:2" ht="14.4">
      <c r="A221" s="68">
        <v>43685</v>
      </c>
      <c r="B221" s="70">
        <v>2306829</v>
      </c>
    </row>
    <row r="222" spans="1:2" ht="14.4">
      <c r="A222" s="68">
        <v>43686</v>
      </c>
      <c r="B222" s="70">
        <v>2391906</v>
      </c>
    </row>
    <row r="223" spans="1:2" ht="14.4">
      <c r="A223" s="68">
        <v>43687</v>
      </c>
      <c r="B223" s="70">
        <v>2602446</v>
      </c>
    </row>
    <row r="224" spans="1:2" ht="14.4">
      <c r="A224" s="68">
        <v>43688</v>
      </c>
      <c r="B224" s="70">
        <v>2627564</v>
      </c>
    </row>
    <row r="225" spans="1:2" ht="14.4">
      <c r="A225" s="68">
        <v>43689</v>
      </c>
      <c r="B225" s="70">
        <v>2171962</v>
      </c>
    </row>
    <row r="226" spans="1:2" ht="14.4">
      <c r="A226" s="68">
        <v>43690</v>
      </c>
      <c r="B226" s="70">
        <v>2584444</v>
      </c>
    </row>
    <row r="227" spans="1:2" ht="14.4">
      <c r="A227" s="68">
        <v>43691</v>
      </c>
      <c r="B227" s="70">
        <v>2576965</v>
      </c>
    </row>
    <row r="228" spans="1:2" ht="14.4">
      <c r="A228" s="68">
        <v>43692</v>
      </c>
      <c r="B228" s="70">
        <v>2247446</v>
      </c>
    </row>
    <row r="229" spans="1:2" ht="14.4">
      <c r="A229" s="68">
        <v>43693</v>
      </c>
      <c r="B229" s="70">
        <v>2306838</v>
      </c>
    </row>
    <row r="230" spans="1:2" ht="14.4">
      <c r="A230" s="68">
        <v>43694</v>
      </c>
      <c r="B230" s="70">
        <v>2533184</v>
      </c>
    </row>
    <row r="231" spans="1:2" ht="14.4">
      <c r="A231" s="68">
        <v>43695</v>
      </c>
      <c r="B231" s="70">
        <v>2559244</v>
      </c>
    </row>
    <row r="232" spans="1:2" ht="14.4">
      <c r="A232" s="68">
        <v>43696</v>
      </c>
      <c r="B232" s="70">
        <v>2039233</v>
      </c>
    </row>
    <row r="233" spans="1:2" ht="14.4">
      <c r="A233" s="68">
        <v>43697</v>
      </c>
      <c r="B233" s="70">
        <v>2493162</v>
      </c>
    </row>
    <row r="234" spans="1:2" ht="14.4">
      <c r="A234" s="68">
        <v>43698</v>
      </c>
      <c r="B234" s="70">
        <v>2358007</v>
      </c>
    </row>
    <row r="235" spans="1:2" ht="14.4">
      <c r="A235" s="68">
        <v>43699</v>
      </c>
      <c r="B235" s="70">
        <v>2015088</v>
      </c>
    </row>
    <row r="236" spans="1:2" ht="14.4">
      <c r="A236" s="68">
        <v>43700</v>
      </c>
      <c r="B236" s="70">
        <v>2188688</v>
      </c>
    </row>
    <row r="237" spans="1:2" ht="14.4">
      <c r="A237" s="68">
        <v>43701</v>
      </c>
      <c r="B237" s="70">
        <v>2561109</v>
      </c>
    </row>
    <row r="238" spans="1:2" ht="14.4">
      <c r="A238" s="68">
        <v>43702</v>
      </c>
      <c r="B238" s="70">
        <v>2658558</v>
      </c>
    </row>
    <row r="239" spans="1:2" ht="14.4">
      <c r="A239" s="68">
        <v>43703</v>
      </c>
      <c r="B239" s="70">
        <v>1954902</v>
      </c>
    </row>
    <row r="240" spans="1:2" ht="14.4">
      <c r="A240" s="68">
        <v>43704</v>
      </c>
      <c r="B240" s="70">
        <v>1887845</v>
      </c>
    </row>
    <row r="241" spans="1:2" ht="14.4">
      <c r="A241" s="68">
        <v>43705</v>
      </c>
      <c r="B241" s="70">
        <v>2278159</v>
      </c>
    </row>
    <row r="242" spans="1:2" ht="14.4">
      <c r="A242" s="68">
        <v>43706</v>
      </c>
      <c r="B242" s="70">
        <v>2037750</v>
      </c>
    </row>
    <row r="243" spans="1:2" ht="14.4">
      <c r="A243" s="68">
        <v>43707</v>
      </c>
      <c r="B243" s="70">
        <v>1889044</v>
      </c>
    </row>
    <row r="244" spans="1:2" ht="14.4">
      <c r="A244" s="68">
        <v>43708</v>
      </c>
      <c r="B244" s="70">
        <v>2109858</v>
      </c>
    </row>
    <row r="245" spans="1:2" ht="14.4">
      <c r="A245" s="68">
        <v>43709</v>
      </c>
      <c r="B245" s="70">
        <v>2198828</v>
      </c>
    </row>
    <row r="246" spans="1:2" ht="14.4">
      <c r="A246" s="68">
        <v>43710</v>
      </c>
      <c r="B246" s="70">
        <v>1755502</v>
      </c>
    </row>
    <row r="247" spans="1:2" ht="14.4">
      <c r="A247" s="68">
        <v>43711</v>
      </c>
      <c r="B247" s="70">
        <v>2370003</v>
      </c>
    </row>
    <row r="248" spans="1:2" ht="14.4">
      <c r="A248" s="68">
        <v>43712</v>
      </c>
      <c r="B248" s="70">
        <v>2292985</v>
      </c>
    </row>
    <row r="249" spans="1:2" ht="14.4">
      <c r="A249" s="68">
        <v>43713</v>
      </c>
      <c r="B249" s="70">
        <v>1943379</v>
      </c>
    </row>
    <row r="250" spans="1:2" ht="14.4">
      <c r="A250" s="68">
        <v>43714</v>
      </c>
      <c r="B250" s="70">
        <v>2005867</v>
      </c>
    </row>
    <row r="251" spans="1:2" ht="14.4">
      <c r="A251" s="68">
        <v>43715</v>
      </c>
      <c r="B251" s="70">
        <v>2449302</v>
      </c>
    </row>
    <row r="252" spans="1:2" ht="14.4">
      <c r="A252" s="68">
        <v>43716</v>
      </c>
      <c r="B252" s="70">
        <v>2484025</v>
      </c>
    </row>
    <row r="253" spans="1:2" ht="14.4">
      <c r="A253" s="68">
        <v>43717</v>
      </c>
      <c r="B253" s="70">
        <v>1879822</v>
      </c>
    </row>
    <row r="254" spans="1:2" ht="14.4">
      <c r="A254" s="68">
        <v>43718</v>
      </c>
      <c r="B254" s="70">
        <v>2485134</v>
      </c>
    </row>
    <row r="255" spans="1:2" ht="14.4">
      <c r="A255" s="68">
        <v>43719</v>
      </c>
      <c r="B255" s="70">
        <v>2405832</v>
      </c>
    </row>
    <row r="256" spans="1:2" ht="14.4">
      <c r="A256" s="68">
        <v>43720</v>
      </c>
      <c r="B256" s="70">
        <v>2013050</v>
      </c>
    </row>
    <row r="257" spans="1:2" ht="14.4">
      <c r="A257" s="68">
        <v>43721</v>
      </c>
      <c r="B257" s="70">
        <v>2146857</v>
      </c>
    </row>
    <row r="258" spans="1:2" ht="14.4">
      <c r="A258" s="68">
        <v>43722</v>
      </c>
      <c r="B258" s="70">
        <v>2455410</v>
      </c>
    </row>
    <row r="259" spans="1:2" ht="14.4">
      <c r="A259" s="68">
        <v>43723</v>
      </c>
      <c r="B259" s="70">
        <v>2571924</v>
      </c>
    </row>
    <row r="260" spans="1:2" ht="14.4">
      <c r="A260" s="68">
        <v>43724</v>
      </c>
      <c r="B260" s="70">
        <v>1938402</v>
      </c>
    </row>
    <row r="261" spans="1:2" ht="14.4">
      <c r="A261" s="68">
        <v>43725</v>
      </c>
      <c r="B261" s="70">
        <v>2517826</v>
      </c>
    </row>
    <row r="262" spans="1:2" ht="14.4">
      <c r="A262" s="68">
        <v>43726</v>
      </c>
      <c r="B262" s="70">
        <v>2431388</v>
      </c>
    </row>
    <row r="263" spans="1:2" ht="14.4">
      <c r="A263" s="68">
        <v>43727</v>
      </c>
      <c r="B263" s="70">
        <v>2033490</v>
      </c>
    </row>
    <row r="264" spans="1:2" ht="14.4">
      <c r="A264" s="68">
        <v>43728</v>
      </c>
      <c r="B264" s="70">
        <v>2188236</v>
      </c>
    </row>
    <row r="265" spans="1:2" ht="14.4">
      <c r="A265" s="68">
        <v>43729</v>
      </c>
      <c r="B265" s="70">
        <v>2510926</v>
      </c>
    </row>
    <row r="266" spans="1:2" ht="14.4">
      <c r="A266" s="68">
        <v>43730</v>
      </c>
      <c r="B266" s="70">
        <v>2547611</v>
      </c>
    </row>
    <row r="267" spans="1:2" ht="14.4">
      <c r="A267" s="68">
        <v>43731</v>
      </c>
      <c r="B267" s="70">
        <v>1966234</v>
      </c>
    </row>
    <row r="268" spans="1:2" ht="14.4">
      <c r="A268" s="68">
        <v>43732</v>
      </c>
      <c r="B268" s="70">
        <v>2452596</v>
      </c>
    </row>
    <row r="269" spans="1:2" ht="14.4">
      <c r="A269" s="68">
        <v>43733</v>
      </c>
      <c r="B269" s="70">
        <v>2368818</v>
      </c>
    </row>
    <row r="270" spans="1:2" ht="14.4">
      <c r="A270" s="68">
        <v>43734</v>
      </c>
      <c r="B270" s="70">
        <v>1998980</v>
      </c>
    </row>
    <row r="271" spans="1:2" ht="14.4">
      <c r="A271" s="68">
        <v>43735</v>
      </c>
      <c r="B271" s="70">
        <v>2082179</v>
      </c>
    </row>
    <row r="272" spans="1:2" ht="14.4">
      <c r="A272" s="68">
        <v>43736</v>
      </c>
      <c r="B272" s="70">
        <v>2447687</v>
      </c>
    </row>
    <row r="273" spans="1:2" ht="14.4">
      <c r="A273" s="68">
        <v>43737</v>
      </c>
      <c r="B273" s="70">
        <v>2526835</v>
      </c>
    </row>
    <row r="274" spans="1:2" ht="14.4">
      <c r="A274" s="68">
        <v>43738</v>
      </c>
      <c r="B274" s="70">
        <v>1921185</v>
      </c>
    </row>
    <row r="275" spans="1:2" ht="14.4">
      <c r="A275" s="68">
        <v>43739</v>
      </c>
      <c r="B275" s="70">
        <v>2542118</v>
      </c>
    </row>
    <row r="276" spans="1:2" ht="14.4">
      <c r="A276" s="68">
        <v>43740</v>
      </c>
      <c r="B276" s="70">
        <v>2400153</v>
      </c>
    </row>
    <row r="277" spans="1:2" ht="14.4">
      <c r="A277" s="68">
        <v>43741</v>
      </c>
      <c r="B277" s="70">
        <v>2035628</v>
      </c>
    </row>
    <row r="278" spans="1:2" ht="14.4">
      <c r="A278" s="68">
        <v>43742</v>
      </c>
      <c r="B278" s="70">
        <v>2215233</v>
      </c>
    </row>
    <row r="279" spans="1:2" ht="14.4">
      <c r="A279" s="68">
        <v>43743</v>
      </c>
      <c r="B279" s="70">
        <v>2605291</v>
      </c>
    </row>
    <row r="280" spans="1:2" ht="14.4">
      <c r="A280" s="68">
        <v>43744</v>
      </c>
      <c r="B280" s="70">
        <v>2688032</v>
      </c>
    </row>
    <row r="281" spans="1:2" ht="14.4">
      <c r="A281" s="68">
        <v>43745</v>
      </c>
      <c r="B281" s="70">
        <v>2074718</v>
      </c>
    </row>
    <row r="282" spans="1:2" ht="14.4">
      <c r="A282" s="68">
        <v>43746</v>
      </c>
      <c r="B282" s="70">
        <v>2555333</v>
      </c>
    </row>
    <row r="283" spans="1:2" ht="14.4">
      <c r="A283" s="68">
        <v>43747</v>
      </c>
      <c r="B283" s="70">
        <v>2616771</v>
      </c>
    </row>
    <row r="284" spans="1:2" ht="14.4">
      <c r="A284" s="68">
        <v>43748</v>
      </c>
      <c r="B284" s="70">
        <v>2313632</v>
      </c>
    </row>
    <row r="285" spans="1:2" ht="14.4">
      <c r="A285" s="68">
        <v>43749</v>
      </c>
      <c r="B285" s="70">
        <v>2317763</v>
      </c>
    </row>
    <row r="286" spans="1:2" ht="14.4">
      <c r="A286" s="68">
        <v>43750</v>
      </c>
      <c r="B286" s="70">
        <v>2581007</v>
      </c>
    </row>
    <row r="287" spans="1:2" ht="14.4">
      <c r="A287" s="68">
        <v>43751</v>
      </c>
      <c r="B287" s="70">
        <v>2637667</v>
      </c>
    </row>
    <row r="288" spans="1:2" ht="14.4">
      <c r="A288" s="68">
        <v>43752</v>
      </c>
      <c r="B288" s="70">
        <v>2049855</v>
      </c>
    </row>
    <row r="289" spans="1:2" ht="14.4">
      <c r="A289" s="68">
        <v>43753</v>
      </c>
      <c r="B289" s="70">
        <v>2606266</v>
      </c>
    </row>
    <row r="290" spans="1:2" ht="14.4">
      <c r="A290" s="68">
        <v>43755</v>
      </c>
      <c r="B290" s="70">
        <v>2514673</v>
      </c>
    </row>
    <row r="291" spans="1:2" ht="14.4">
      <c r="A291" s="68">
        <v>43756</v>
      </c>
      <c r="B291" s="70">
        <v>2126637</v>
      </c>
    </row>
    <row r="292" spans="1:2" ht="14.4">
      <c r="A292" s="68">
        <v>43757</v>
      </c>
      <c r="B292" s="70">
        <v>2245199</v>
      </c>
    </row>
    <row r="293" spans="1:2" ht="14.4">
      <c r="A293" s="68">
        <v>43758</v>
      </c>
      <c r="B293" s="70">
        <v>2541581</v>
      </c>
    </row>
    <row r="294" spans="1:2" ht="14.4">
      <c r="A294" s="68">
        <v>43759</v>
      </c>
      <c r="B294" s="70">
        <v>2594337</v>
      </c>
    </row>
    <row r="295" spans="1:2" ht="14.4">
      <c r="A295" s="68">
        <v>43760</v>
      </c>
      <c r="B295" s="70">
        <v>1931971</v>
      </c>
    </row>
    <row r="296" spans="1:2" ht="14.4">
      <c r="A296" s="68">
        <v>43761</v>
      </c>
      <c r="B296" s="70">
        <v>2478287</v>
      </c>
    </row>
    <row r="297" spans="1:2" ht="14.4">
      <c r="A297" s="68">
        <v>43762</v>
      </c>
      <c r="B297" s="70">
        <v>2347017</v>
      </c>
    </row>
    <row r="298" spans="1:2" ht="14.4">
      <c r="A298" s="68">
        <v>43763</v>
      </c>
      <c r="B298" s="70">
        <v>1910506</v>
      </c>
    </row>
    <row r="299" spans="1:2" ht="14.4">
      <c r="A299" s="68">
        <v>43764</v>
      </c>
      <c r="B299" s="70">
        <v>2066516</v>
      </c>
    </row>
    <row r="300" spans="1:2" ht="14.4">
      <c r="A300" s="68">
        <v>43765</v>
      </c>
      <c r="B300" s="70">
        <v>2047910</v>
      </c>
    </row>
    <row r="301" spans="1:2" ht="14.4">
      <c r="A301" s="68">
        <v>43766</v>
      </c>
      <c r="B301" s="70">
        <v>2319906</v>
      </c>
    </row>
    <row r="302" spans="1:2" ht="14.4">
      <c r="A302" s="68">
        <v>43767</v>
      </c>
      <c r="B302" s="70">
        <v>1836781</v>
      </c>
    </row>
    <row r="303" spans="1:2" ht="14.4">
      <c r="A303" s="68">
        <v>43768</v>
      </c>
      <c r="B303" s="70">
        <v>2459525</v>
      </c>
    </row>
    <row r="304" spans="1:2" ht="14.4">
      <c r="A304" s="68">
        <v>43769</v>
      </c>
      <c r="B304" s="70">
        <v>2403304</v>
      </c>
    </row>
    <row r="305" spans="1:2" ht="14.4">
      <c r="A305" s="68">
        <v>43770</v>
      </c>
      <c r="B305" s="70">
        <v>2005101</v>
      </c>
    </row>
    <row r="306" spans="1:2" ht="14.4">
      <c r="A306" s="68">
        <v>43771</v>
      </c>
      <c r="B306" s="70">
        <v>2147882</v>
      </c>
    </row>
    <row r="307" spans="1:2" ht="14.4">
      <c r="A307" s="68">
        <v>43772</v>
      </c>
      <c r="B307" s="70">
        <v>2507365</v>
      </c>
    </row>
    <row r="308" spans="1:2" ht="14.4">
      <c r="A308" s="68">
        <v>43773</v>
      </c>
      <c r="B308" s="70">
        <v>2544350</v>
      </c>
    </row>
    <row r="309" spans="1:2" ht="14.4">
      <c r="A309" s="68">
        <v>43774</v>
      </c>
      <c r="B309" s="70">
        <v>1908805</v>
      </c>
    </row>
    <row r="310" spans="1:2" ht="14.4">
      <c r="A310" s="68">
        <v>43775</v>
      </c>
      <c r="B310" s="70">
        <v>2356349</v>
      </c>
    </row>
    <row r="311" spans="1:2" ht="14.4">
      <c r="A311" s="68">
        <v>43776</v>
      </c>
      <c r="B311" s="70">
        <v>2465392</v>
      </c>
    </row>
    <row r="312" spans="1:2" ht="14.4">
      <c r="A312" s="68">
        <v>43777</v>
      </c>
      <c r="B312" s="70">
        <v>2150003</v>
      </c>
    </row>
    <row r="313" spans="1:2" ht="14.4">
      <c r="A313" s="68">
        <v>43778</v>
      </c>
      <c r="B313" s="70">
        <v>2072207</v>
      </c>
    </row>
    <row r="314" spans="1:2" ht="14.4">
      <c r="A314" s="68">
        <v>43779</v>
      </c>
      <c r="B314" s="70">
        <v>2364920</v>
      </c>
    </row>
    <row r="315" spans="1:2" ht="14.4">
      <c r="A315" s="68">
        <v>43780</v>
      </c>
      <c r="B315" s="70">
        <v>2437211</v>
      </c>
    </row>
    <row r="316" spans="1:2" ht="14.4">
      <c r="A316" s="68">
        <v>43781</v>
      </c>
      <c r="B316" s="70">
        <v>1807230</v>
      </c>
    </row>
    <row r="317" spans="1:2" ht="14.4">
      <c r="A317" s="68">
        <v>43782</v>
      </c>
      <c r="B317" s="70">
        <v>2396681</v>
      </c>
    </row>
    <row r="318" spans="1:2" ht="14.4">
      <c r="A318" s="68">
        <v>43783</v>
      </c>
      <c r="B318" s="70">
        <v>2298856</v>
      </c>
    </row>
    <row r="319" spans="1:2" ht="14.4">
      <c r="A319" s="68">
        <v>43784</v>
      </c>
      <c r="B319" s="70">
        <v>1900895</v>
      </c>
    </row>
    <row r="320" spans="1:2" ht="14.4">
      <c r="A320" s="68">
        <v>43785</v>
      </c>
      <c r="B320" s="70">
        <v>2071631</v>
      </c>
    </row>
    <row r="321" spans="1:2" ht="14.4">
      <c r="A321" s="68">
        <v>43786</v>
      </c>
      <c r="B321" s="70">
        <v>2428095</v>
      </c>
    </row>
    <row r="322" spans="1:2" ht="14.4">
      <c r="A322" s="68">
        <v>43787</v>
      </c>
      <c r="B322" s="70">
        <v>2550459</v>
      </c>
    </row>
    <row r="323" spans="1:2" ht="14.4">
      <c r="A323" s="68">
        <v>43788</v>
      </c>
      <c r="B323" s="70">
        <v>2194291</v>
      </c>
    </row>
    <row r="324" spans="1:2" ht="14.4">
      <c r="A324" s="68">
        <v>43789</v>
      </c>
      <c r="B324" s="70">
        <v>2321546</v>
      </c>
    </row>
    <row r="325" spans="1:2" ht="14.4">
      <c r="A325" s="68">
        <v>43790</v>
      </c>
      <c r="B325" s="70">
        <v>2254188</v>
      </c>
    </row>
    <row r="326" spans="1:2" ht="14.4">
      <c r="A326" s="68">
        <v>43791</v>
      </c>
      <c r="B326" s="70">
        <v>2435170</v>
      </c>
    </row>
    <row r="327" spans="1:2" ht="14.4">
      <c r="A327" s="68">
        <v>43792</v>
      </c>
      <c r="B327" s="70">
        <v>2624250</v>
      </c>
    </row>
    <row r="328" spans="1:2" ht="14.4">
      <c r="A328" s="68">
        <v>43793</v>
      </c>
      <c r="B328" s="70">
        <v>1591158</v>
      </c>
    </row>
    <row r="329" spans="1:2" ht="14.4">
      <c r="A329" s="68">
        <v>43794</v>
      </c>
      <c r="B329" s="70">
        <v>1968137</v>
      </c>
    </row>
    <row r="330" spans="1:2" ht="14.4">
      <c r="A330" s="68">
        <v>43795</v>
      </c>
      <c r="B330" s="70">
        <v>2648268</v>
      </c>
    </row>
    <row r="331" spans="1:2" ht="14.4">
      <c r="A331" s="68">
        <v>43796</v>
      </c>
      <c r="B331" s="70">
        <v>2882915</v>
      </c>
    </row>
    <row r="332" spans="1:2" ht="14.4">
      <c r="A332" s="68">
        <v>43797</v>
      </c>
      <c r="B332" s="70">
        <v>2591470</v>
      </c>
    </row>
    <row r="333" spans="1:2" ht="14.4">
      <c r="A333" s="68">
        <v>43798</v>
      </c>
      <c r="B333" s="70">
        <v>2280403</v>
      </c>
    </row>
    <row r="334" spans="1:2" ht="14.4">
      <c r="A334" s="68">
        <v>43799</v>
      </c>
      <c r="B334" s="70">
        <v>2054380</v>
      </c>
    </row>
    <row r="335" spans="1:2" ht="14.4">
      <c r="A335" s="68">
        <v>43800</v>
      </c>
      <c r="B335" s="70">
        <v>2262878</v>
      </c>
    </row>
    <row r="336" spans="1:2" ht="14.4">
      <c r="A336" s="68">
        <v>43801</v>
      </c>
      <c r="B336" s="70">
        <v>2278205</v>
      </c>
    </row>
    <row r="337" spans="1:2" ht="14.4">
      <c r="A337" s="68">
        <v>43802</v>
      </c>
      <c r="B337" s="70">
        <v>1755801</v>
      </c>
    </row>
    <row r="338" spans="1:2" ht="14.4">
      <c r="A338" s="68">
        <v>43803</v>
      </c>
      <c r="B338" s="70">
        <v>2292079</v>
      </c>
    </row>
    <row r="339" spans="1:2" ht="14.4">
      <c r="A339" s="68">
        <v>43804</v>
      </c>
      <c r="B339" s="70">
        <v>2226290</v>
      </c>
    </row>
    <row r="340" spans="1:2" ht="14.4">
      <c r="A340" s="68">
        <v>43805</v>
      </c>
      <c r="B340" s="70">
        <v>1897051</v>
      </c>
    </row>
    <row r="341" spans="1:2" ht="14.4">
      <c r="A341" s="68">
        <v>43806</v>
      </c>
      <c r="B341" s="70">
        <v>2020488</v>
      </c>
    </row>
    <row r="342" spans="1:2" ht="14.4">
      <c r="A342" s="68">
        <v>43807</v>
      </c>
      <c r="B342" s="70">
        <v>2362310</v>
      </c>
    </row>
    <row r="343" spans="1:2" ht="14.4">
      <c r="A343" s="68">
        <v>43808</v>
      </c>
      <c r="B343" s="70">
        <v>2388029</v>
      </c>
    </row>
    <row r="344" spans="1:2" ht="14.4">
      <c r="A344" s="68">
        <v>43809</v>
      </c>
      <c r="B344" s="70">
        <v>1893871</v>
      </c>
    </row>
    <row r="345" spans="1:2" ht="14.4">
      <c r="A345" s="68">
        <v>43810</v>
      </c>
      <c r="B345" s="70">
        <v>2300248</v>
      </c>
    </row>
    <row r="346" spans="1:2" ht="14.4">
      <c r="A346" s="68">
        <v>43811</v>
      </c>
      <c r="B346" s="70">
        <v>2250386</v>
      </c>
    </row>
    <row r="347" spans="1:2" ht="14.4">
      <c r="A347" s="68">
        <v>43812</v>
      </c>
      <c r="B347" s="70">
        <v>2009112</v>
      </c>
    </row>
    <row r="348" spans="1:2" ht="14.4">
      <c r="A348" s="68">
        <v>43813</v>
      </c>
      <c r="B348" s="70">
        <v>2234374</v>
      </c>
    </row>
    <row r="349" spans="1:2" ht="14.4">
      <c r="A349" s="68">
        <v>43814</v>
      </c>
      <c r="B349" s="70">
        <v>2471408</v>
      </c>
    </row>
    <row r="350" spans="1:2" ht="14.4">
      <c r="A350" s="68">
        <v>43815</v>
      </c>
      <c r="B350" s="70">
        <v>2608088</v>
      </c>
    </row>
    <row r="351" spans="1:2" ht="14.4">
      <c r="A351" s="68">
        <v>43816</v>
      </c>
      <c r="B351" s="70">
        <v>2487987</v>
      </c>
    </row>
    <row r="352" spans="1:2" ht="14.4">
      <c r="A352" s="68">
        <v>43817</v>
      </c>
      <c r="B352" s="70">
        <v>2519399</v>
      </c>
    </row>
    <row r="353" spans="1:2" ht="14.4">
      <c r="A353" s="68">
        <v>43818</v>
      </c>
      <c r="B353" s="70">
        <v>2490503</v>
      </c>
    </row>
    <row r="354" spans="1:2" ht="14.4">
      <c r="A354" s="68">
        <v>43819</v>
      </c>
      <c r="B354" s="70">
        <v>1981433</v>
      </c>
    </row>
    <row r="355" spans="1:2" ht="14.4">
      <c r="A355" s="68">
        <v>43820</v>
      </c>
      <c r="B355" s="70">
        <v>1937235</v>
      </c>
    </row>
    <row r="356" spans="1:2" ht="14.4">
      <c r="A356" s="68">
        <v>43821</v>
      </c>
      <c r="B356" s="70">
        <v>2552194</v>
      </c>
    </row>
    <row r="357" spans="1:2" ht="14.4">
      <c r="A357" s="68">
        <v>43822</v>
      </c>
      <c r="B357" s="70">
        <v>2582580</v>
      </c>
    </row>
    <row r="358" spans="1:2" ht="14.4">
      <c r="A358" s="68">
        <v>43823</v>
      </c>
      <c r="B358" s="70">
        <v>2470786</v>
      </c>
    </row>
    <row r="359" spans="1:2" ht="14.4">
      <c r="A359" s="68">
        <v>43824</v>
      </c>
      <c r="B359" s="70">
        <v>2575985</v>
      </c>
    </row>
    <row r="360" spans="1:2" ht="14.4">
      <c r="A360" s="68">
        <v>43825</v>
      </c>
      <c r="B360" s="70">
        <v>2500396</v>
      </c>
    </row>
    <row r="361" spans="1:2" ht="14.4">
      <c r="A361" s="68">
        <v>43826</v>
      </c>
      <c r="B361" s="70">
        <v>2009880</v>
      </c>
    </row>
    <row r="362" spans="1:2" ht="14.4">
      <c r="A362" s="68">
        <v>43827</v>
      </c>
      <c r="B362" s="70">
        <v>2133253</v>
      </c>
    </row>
    <row r="363" spans="1:2" ht="14.4">
      <c r="A363" s="68">
        <v>43828</v>
      </c>
      <c r="B363" s="70">
        <v>2392331</v>
      </c>
    </row>
    <row r="364" spans="1:2" ht="14.4">
      <c r="A364" s="68">
        <v>43829</v>
      </c>
      <c r="B364" s="70">
        <v>2311732</v>
      </c>
    </row>
    <row r="365" spans="1:2" ht="14.4">
      <c r="A365" s="68">
        <v>43830</v>
      </c>
      <c r="B365" s="70">
        <v>2178656</v>
      </c>
    </row>
    <row r="366" spans="1:2" ht="14.4">
      <c r="A366" s="68">
        <v>43831</v>
      </c>
      <c r="B366" s="70">
        <v>2422272</v>
      </c>
    </row>
    <row r="367" spans="1:2" ht="14.4">
      <c r="A367" s="68">
        <v>43832</v>
      </c>
      <c r="B367" s="70">
        <v>2210542</v>
      </c>
    </row>
    <row r="368" spans="1:2" ht="14.4">
      <c r="A368" s="68">
        <v>43833</v>
      </c>
      <c r="B368" s="70">
        <v>1806480</v>
      </c>
    </row>
    <row r="369" spans="1:2" ht="14.4">
      <c r="A369" s="68">
        <v>43834</v>
      </c>
      <c r="B369" s="70">
        <v>1815040</v>
      </c>
    </row>
    <row r="370" spans="1:2" ht="14.4">
      <c r="A370" s="68">
        <v>43835</v>
      </c>
      <c r="B370" s="70">
        <v>2034472</v>
      </c>
    </row>
    <row r="371" spans="1:2" ht="14.4">
      <c r="A371" s="68">
        <v>43836</v>
      </c>
      <c r="B371" s="70">
        <v>2072543</v>
      </c>
    </row>
    <row r="372" spans="1:2" ht="14.4">
      <c r="A372" s="68">
        <v>43837</v>
      </c>
      <c r="B372" s="70">
        <v>1687974</v>
      </c>
    </row>
    <row r="373" spans="1:2" ht="14.4">
      <c r="A373" s="68">
        <v>43838</v>
      </c>
      <c r="B373" s="70">
        <v>2183734</v>
      </c>
    </row>
    <row r="374" spans="1:2" ht="14.4">
      <c r="A374" s="68">
        <v>43839</v>
      </c>
      <c r="B374" s="70">
        <v>1992453</v>
      </c>
    </row>
    <row r="375" spans="1:2" ht="14.4">
      <c r="A375" s="68">
        <v>43840</v>
      </c>
      <c r="B375" s="70">
        <v>1691205</v>
      </c>
    </row>
    <row r="376" spans="1:2" ht="14.4">
      <c r="A376" s="68">
        <v>43841</v>
      </c>
      <c r="B376" s="70">
        <v>1876782</v>
      </c>
    </row>
    <row r="377" spans="1:2" ht="14.4">
      <c r="A377" s="68">
        <v>43842</v>
      </c>
      <c r="B377" s="70">
        <v>2242656</v>
      </c>
    </row>
    <row r="378" spans="1:2" ht="14.4">
      <c r="A378" s="68">
        <v>43843</v>
      </c>
      <c r="B378" s="70">
        <v>2347075</v>
      </c>
    </row>
    <row r="379" spans="1:2" ht="14.4">
      <c r="A379" s="68">
        <v>43844</v>
      </c>
      <c r="B379" s="70">
        <v>1781893</v>
      </c>
    </row>
    <row r="380" spans="1:2" ht="14.4">
      <c r="A380" s="68">
        <v>43845</v>
      </c>
      <c r="B380" s="70">
        <v>2000260</v>
      </c>
    </row>
    <row r="381" spans="1:2" ht="14.4">
      <c r="A381" s="68">
        <v>43846</v>
      </c>
      <c r="B381" s="70">
        <v>2298616</v>
      </c>
    </row>
    <row r="382" spans="1:2" ht="14.4">
      <c r="A382" s="68">
        <v>43847</v>
      </c>
      <c r="B382" s="70">
        <v>1870459</v>
      </c>
    </row>
    <row r="383" spans="1:2" ht="14.4">
      <c r="A383" s="68">
        <v>43848</v>
      </c>
      <c r="B383" s="70">
        <v>1801444</v>
      </c>
    </row>
    <row r="384" spans="1:2" ht="14.4">
      <c r="A384" s="68">
        <v>43849</v>
      </c>
      <c r="B384" s="70">
        <v>2100401</v>
      </c>
    </row>
    <row r="385" spans="1:2" ht="14.4">
      <c r="A385" s="68">
        <v>43850</v>
      </c>
      <c r="B385" s="70">
        <v>2145063</v>
      </c>
    </row>
    <row r="386" spans="1:2" ht="14.4">
      <c r="A386" s="68">
        <v>43851</v>
      </c>
      <c r="B386" s="70">
        <v>1645196</v>
      </c>
    </row>
    <row r="387" spans="1:2" ht="14.4">
      <c r="A387" s="68">
        <v>43852</v>
      </c>
      <c r="B387" s="70">
        <v>2136584</v>
      </c>
    </row>
    <row r="388" spans="1:2" ht="14.4">
      <c r="A388" s="68">
        <v>43853</v>
      </c>
      <c r="B388" s="70">
        <v>2004609</v>
      </c>
    </row>
    <row r="389" spans="1:2" ht="14.4">
      <c r="A389" s="68">
        <v>43854</v>
      </c>
      <c r="B389" s="70">
        <v>1643435</v>
      </c>
    </row>
    <row r="390" spans="1:2" ht="14.4">
      <c r="A390" s="68">
        <v>43855</v>
      </c>
      <c r="B390" s="70">
        <v>1777171</v>
      </c>
    </row>
    <row r="391" spans="1:2" ht="14.4">
      <c r="A391" s="68">
        <v>43856</v>
      </c>
      <c r="B391" s="70">
        <v>2085468</v>
      </c>
    </row>
    <row r="392" spans="1:2" ht="14.4">
      <c r="A392" s="68">
        <v>43857</v>
      </c>
      <c r="B392" s="70">
        <v>2159047</v>
      </c>
    </row>
    <row r="393" spans="1:2" ht="14.4">
      <c r="A393" s="68">
        <v>43858</v>
      </c>
      <c r="B393" s="70">
        <v>1658886</v>
      </c>
    </row>
    <row r="394" spans="1:2" ht="14.4">
      <c r="A394" s="68">
        <v>43859</v>
      </c>
      <c r="B394" s="70">
        <v>1948138</v>
      </c>
    </row>
    <row r="395" spans="1:2" ht="14.4">
      <c r="A395" s="68">
        <v>43860</v>
      </c>
      <c r="B395" s="70">
        <v>2054725</v>
      </c>
    </row>
    <row r="396" spans="1:2" ht="14.4">
      <c r="A396" s="68">
        <v>43861</v>
      </c>
      <c r="B396" s="70">
        <v>1677798</v>
      </c>
    </row>
    <row r="397" spans="1:2" ht="14.4">
      <c r="A397" s="68">
        <v>43862</v>
      </c>
      <c r="B397" s="70">
        <v>1843877</v>
      </c>
    </row>
    <row r="398" spans="1:2" ht="14.4">
      <c r="A398" s="68">
        <v>43863</v>
      </c>
      <c r="B398" s="70">
        <v>2167857</v>
      </c>
    </row>
    <row r="399" spans="1:2" ht="14.4">
      <c r="A399" s="68">
        <v>43864</v>
      </c>
      <c r="B399" s="70">
        <v>2271551</v>
      </c>
    </row>
    <row r="400" spans="1:2" ht="14.4">
      <c r="A400" s="68">
        <v>43865</v>
      </c>
      <c r="B400" s="70">
        <v>1770241</v>
      </c>
    </row>
    <row r="401" spans="1:2" ht="14.4">
      <c r="A401" s="68">
        <v>43866</v>
      </c>
      <c r="B401" s="70">
        <v>2224826</v>
      </c>
    </row>
    <row r="402" spans="1:2" ht="14.4">
      <c r="A402" s="68">
        <v>43867</v>
      </c>
      <c r="B402" s="70">
        <v>2164951</v>
      </c>
    </row>
    <row r="403" spans="1:2" ht="14.4">
      <c r="A403" s="68">
        <v>43868</v>
      </c>
      <c r="B403" s="70">
        <v>1814047</v>
      </c>
    </row>
    <row r="404" spans="1:2" ht="14.4">
      <c r="A404" s="68">
        <v>43869</v>
      </c>
      <c r="B404" s="70">
        <v>2038375</v>
      </c>
    </row>
    <row r="405" spans="1:2" ht="14.4">
      <c r="A405" s="68">
        <v>43870</v>
      </c>
      <c r="B405" s="70">
        <v>2415185</v>
      </c>
    </row>
    <row r="406" spans="1:2" ht="14.4">
      <c r="A406" s="68">
        <v>43871</v>
      </c>
      <c r="B406" s="70">
        <v>2507588</v>
      </c>
    </row>
    <row r="407" spans="1:2" ht="14.4">
      <c r="A407" s="68">
        <v>43872</v>
      </c>
      <c r="B407" s="70">
        <v>1972248</v>
      </c>
    </row>
    <row r="408" spans="1:2" ht="14.4">
      <c r="A408" s="68">
        <v>43873</v>
      </c>
      <c r="B408" s="70">
        <v>2198657</v>
      </c>
    </row>
    <row r="409" spans="1:2" ht="14.4">
      <c r="A409" s="68">
        <v>43874</v>
      </c>
      <c r="B409" s="70">
        <v>2494922</v>
      </c>
    </row>
    <row r="410" spans="1:2" ht="14.4">
      <c r="A410" s="68">
        <v>43875</v>
      </c>
      <c r="B410" s="70">
        <v>2190300</v>
      </c>
    </row>
    <row r="411" spans="1:2" ht="14.4">
      <c r="A411" s="68">
        <v>43876</v>
      </c>
      <c r="B411" s="70">
        <v>2129862</v>
      </c>
    </row>
    <row r="412" spans="1:2" ht="14.4">
      <c r="A412" s="68">
        <v>43877</v>
      </c>
      <c r="B412" s="70">
        <v>2358511</v>
      </c>
    </row>
    <row r="413" spans="1:2" ht="14.4">
      <c r="A413" s="68">
        <v>43878</v>
      </c>
      <c r="B413" s="70">
        <v>2429489</v>
      </c>
    </row>
    <row r="414" spans="1:2" ht="14.4">
      <c r="A414" s="68">
        <v>43879</v>
      </c>
      <c r="B414" s="70">
        <v>1951535</v>
      </c>
    </row>
    <row r="415" spans="1:2" ht="14.4">
      <c r="A415" s="68">
        <v>43880</v>
      </c>
      <c r="B415" s="70">
        <v>2380359</v>
      </c>
    </row>
    <row r="416" spans="1:2" ht="14.4">
      <c r="A416" s="68">
        <v>43881</v>
      </c>
      <c r="B416" s="70">
        <v>2267382</v>
      </c>
    </row>
    <row r="417" spans="1:2" ht="14.4">
      <c r="A417" s="68">
        <v>43882</v>
      </c>
      <c r="B417" s="70">
        <v>1919803</v>
      </c>
    </row>
    <row r="418" spans="1:2" ht="14.4">
      <c r="A418" s="68">
        <v>43883</v>
      </c>
      <c r="B418" s="70">
        <v>2075554</v>
      </c>
    </row>
    <row r="419" spans="1:2" ht="14.4">
      <c r="A419" s="68">
        <v>43884</v>
      </c>
      <c r="B419" s="70">
        <v>2364727</v>
      </c>
    </row>
    <row r="420" spans="1:2" ht="14.4">
      <c r="A420" s="68">
        <v>43885</v>
      </c>
      <c r="B420" s="70">
        <v>2441643</v>
      </c>
    </row>
    <row r="421" spans="1:2" ht="14.4">
      <c r="A421" s="68">
        <v>43886</v>
      </c>
      <c r="B421" s="70">
        <v>1949696</v>
      </c>
    </row>
    <row r="422" spans="1:2" ht="14.4">
      <c r="A422" s="68">
        <v>43887</v>
      </c>
      <c r="B422" s="70">
        <v>2353150</v>
      </c>
    </row>
    <row r="423" spans="1:2" ht="14.4">
      <c r="A423" s="68">
        <v>43888</v>
      </c>
      <c r="B423" s="70">
        <v>2089641</v>
      </c>
    </row>
    <row r="424" spans="1:2" ht="14.4">
      <c r="A424" s="68">
        <v>43889</v>
      </c>
      <c r="B424" s="70">
        <v>1736393</v>
      </c>
    </row>
    <row r="425" spans="1:2" ht="14.4">
      <c r="A425" s="68">
        <v>43891</v>
      </c>
      <c r="B425" s="70">
        <v>1877401</v>
      </c>
    </row>
    <row r="426" spans="1:2" ht="14.4">
      <c r="A426" s="68">
        <v>43892</v>
      </c>
      <c r="B426" s="70">
        <v>2130015</v>
      </c>
    </row>
    <row r="427" spans="1:2" ht="14.4">
      <c r="A427" s="68">
        <v>43893</v>
      </c>
      <c r="B427" s="70">
        <v>2198517</v>
      </c>
    </row>
    <row r="428" spans="1:2" ht="14.4">
      <c r="A428" s="68">
        <v>43894</v>
      </c>
      <c r="B428" s="70">
        <v>1844811</v>
      </c>
    </row>
    <row r="429" spans="1:2" ht="14.4">
      <c r="A429" s="68">
        <v>43895</v>
      </c>
      <c r="B429" s="70">
        <v>2119867</v>
      </c>
    </row>
    <row r="430" spans="1:2" ht="14.4">
      <c r="A430" s="68">
        <v>43896</v>
      </c>
      <c r="B430" s="70">
        <v>1909363</v>
      </c>
    </row>
    <row r="431" spans="1:2" ht="14.4">
      <c r="A431" s="68">
        <v>43897</v>
      </c>
      <c r="B431" s="70">
        <v>1617220</v>
      </c>
    </row>
    <row r="432" spans="1:2" ht="14.4">
      <c r="A432" s="68">
        <v>43898</v>
      </c>
      <c r="B432" s="70">
        <v>1702686</v>
      </c>
    </row>
    <row r="433" spans="1:2" ht="14.4">
      <c r="A433" s="68">
        <v>43899</v>
      </c>
      <c r="B433" s="70">
        <v>1788456</v>
      </c>
    </row>
    <row r="434" spans="1:2" ht="14.4">
      <c r="A434" s="68">
        <v>43900</v>
      </c>
      <c r="B434" s="70">
        <v>1714372</v>
      </c>
    </row>
    <row r="435" spans="1:2" ht="14.4">
      <c r="A435" s="68">
        <v>43901</v>
      </c>
      <c r="B435" s="70">
        <v>1485553</v>
      </c>
    </row>
    <row r="436" spans="1:2" ht="14.4">
      <c r="A436" s="68">
        <v>43902</v>
      </c>
      <c r="B436" s="70">
        <v>1519192</v>
      </c>
    </row>
    <row r="437" spans="1:2" ht="14.4">
      <c r="A437" s="68">
        <v>43903</v>
      </c>
      <c r="B437" s="70">
        <v>1257823</v>
      </c>
    </row>
    <row r="438" spans="1:2" ht="14.4">
      <c r="A438" s="68">
        <v>43904</v>
      </c>
      <c r="B438" s="70">
        <v>953699</v>
      </c>
    </row>
    <row r="439" spans="1:2" ht="14.4">
      <c r="A439" s="68">
        <v>43905</v>
      </c>
      <c r="B439" s="70">
        <v>779631</v>
      </c>
    </row>
    <row r="440" spans="1:2" ht="14.4">
      <c r="A440" s="68">
        <v>43906</v>
      </c>
      <c r="B440" s="70">
        <v>620883</v>
      </c>
    </row>
    <row r="441" spans="1:2" ht="14.4">
      <c r="A441" s="68">
        <v>43907</v>
      </c>
      <c r="B441" s="70">
        <v>593167</v>
      </c>
    </row>
    <row r="442" spans="1:2" ht="14.4">
      <c r="A442" s="68">
        <v>43908</v>
      </c>
      <c r="B442" s="70">
        <v>548132</v>
      </c>
    </row>
    <row r="443" spans="1:2" ht="14.4">
      <c r="A443" s="68">
        <v>43909</v>
      </c>
      <c r="B443" s="70">
        <v>454516</v>
      </c>
    </row>
    <row r="444" spans="1:2" ht="14.4">
      <c r="A444" s="68">
        <v>43910</v>
      </c>
      <c r="B444" s="70">
        <v>331431</v>
      </c>
    </row>
    <row r="445" spans="1:2" ht="14.4">
      <c r="A445" s="68">
        <v>43911</v>
      </c>
      <c r="B445" s="70">
        <v>279018</v>
      </c>
    </row>
    <row r="446" spans="1:2" ht="14.4">
      <c r="A446" s="68">
        <v>43912</v>
      </c>
      <c r="B446" s="70">
        <v>239234</v>
      </c>
    </row>
    <row r="447" spans="1:2" ht="14.4">
      <c r="A447" s="68">
        <v>43913</v>
      </c>
      <c r="B447" s="70">
        <v>203858</v>
      </c>
    </row>
    <row r="448" spans="1:2" ht="14.4">
      <c r="A448" s="68">
        <v>43914</v>
      </c>
      <c r="B448" s="70">
        <v>199644</v>
      </c>
    </row>
    <row r="449" spans="1:2" ht="14.4">
      <c r="A449" s="68">
        <v>43915</v>
      </c>
      <c r="B449" s="70">
        <v>184027</v>
      </c>
    </row>
    <row r="450" spans="1:2" ht="14.4">
      <c r="A450" s="68">
        <v>43916</v>
      </c>
      <c r="B450" s="70">
        <v>180002</v>
      </c>
    </row>
    <row r="451" spans="1:2" ht="14.4">
      <c r="A451" s="68">
        <v>43917</v>
      </c>
      <c r="B451" s="70">
        <v>154080</v>
      </c>
    </row>
    <row r="452" spans="1:2" ht="14.4">
      <c r="A452" s="68">
        <v>43918</v>
      </c>
      <c r="B452" s="70">
        <v>146348</v>
      </c>
    </row>
    <row r="453" spans="1:2" ht="14.4">
      <c r="A453" s="68">
        <v>43919</v>
      </c>
      <c r="B453" s="70">
        <v>136023</v>
      </c>
    </row>
    <row r="454" spans="1:2" ht="14.4">
      <c r="A454" s="68">
        <v>43920</v>
      </c>
      <c r="B454" s="70">
        <v>124021</v>
      </c>
    </row>
    <row r="455" spans="1:2" ht="14.4">
      <c r="A455" s="68">
        <v>43921</v>
      </c>
      <c r="B455" s="70">
        <v>129763</v>
      </c>
    </row>
    <row r="456" spans="1:2" ht="14.4">
      <c r="A456" s="68">
        <v>43922</v>
      </c>
      <c r="B456" s="70">
        <v>118302</v>
      </c>
    </row>
    <row r="457" spans="1:2" ht="14.4">
      <c r="A457" s="68">
        <v>43923</v>
      </c>
      <c r="B457" s="70">
        <v>122029</v>
      </c>
    </row>
    <row r="458" spans="1:2" ht="14.4">
      <c r="A458" s="68">
        <v>43924</v>
      </c>
      <c r="B458" s="70">
        <v>108310</v>
      </c>
    </row>
    <row r="459" spans="1:2" ht="14.4">
      <c r="A459" s="68">
        <v>43925</v>
      </c>
      <c r="B459" s="70">
        <v>97130</v>
      </c>
    </row>
    <row r="460" spans="1:2" ht="14.4">
      <c r="A460" s="68">
        <v>43926</v>
      </c>
      <c r="B460" s="70">
        <v>94931</v>
      </c>
    </row>
    <row r="461" spans="1:2" ht="14.4">
      <c r="A461" s="68">
        <v>43927</v>
      </c>
      <c r="B461" s="70">
        <v>104090</v>
      </c>
    </row>
    <row r="462" spans="1:2" ht="14.4">
      <c r="A462" s="68">
        <v>43928</v>
      </c>
      <c r="B462" s="70">
        <v>108977</v>
      </c>
    </row>
    <row r="463" spans="1:2" ht="14.4">
      <c r="A463" s="68">
        <v>43929</v>
      </c>
      <c r="B463" s="70">
        <v>93645</v>
      </c>
    </row>
    <row r="464" spans="1:2" ht="14.4">
      <c r="A464" s="68">
        <v>43930</v>
      </c>
      <c r="B464" s="70">
        <v>90510</v>
      </c>
    </row>
    <row r="465" spans="1:2" ht="14.4">
      <c r="A465" s="68">
        <v>43931</v>
      </c>
      <c r="B465" s="70">
        <v>102184</v>
      </c>
    </row>
    <row r="466" spans="1:2" ht="14.4">
      <c r="A466" s="68">
        <v>43932</v>
      </c>
      <c r="B466" s="70">
        <v>87534</v>
      </c>
    </row>
    <row r="467" spans="1:2" ht="14.4">
      <c r="A467" s="68">
        <v>43933</v>
      </c>
      <c r="B467" s="70">
        <v>90784</v>
      </c>
    </row>
    <row r="468" spans="1:2" ht="14.4">
      <c r="A468" s="68">
        <v>43934</v>
      </c>
      <c r="B468" s="70">
        <v>95085</v>
      </c>
    </row>
    <row r="469" spans="1:2" ht="14.4">
      <c r="A469" s="68">
        <v>43935</v>
      </c>
      <c r="B469" s="70">
        <v>106385</v>
      </c>
    </row>
    <row r="470" spans="1:2" ht="14.4">
      <c r="A470" s="68">
        <v>43936</v>
      </c>
      <c r="B470" s="70">
        <v>97236</v>
      </c>
    </row>
    <row r="471" spans="1:2" ht="14.4">
      <c r="A471" s="68">
        <v>43937</v>
      </c>
      <c r="B471" s="70">
        <v>105382</v>
      </c>
    </row>
    <row r="472" spans="1:2" ht="14.4">
      <c r="A472" s="68">
        <v>43938</v>
      </c>
      <c r="B472" s="70">
        <v>99344</v>
      </c>
    </row>
    <row r="473" spans="1:2" ht="14.4">
      <c r="A473" s="68">
        <v>43939</v>
      </c>
      <c r="B473" s="70">
        <v>92859</v>
      </c>
    </row>
    <row r="474" spans="1:2" ht="14.4">
      <c r="A474" s="68">
        <v>43940</v>
      </c>
      <c r="B474" s="70">
        <v>98968</v>
      </c>
    </row>
    <row r="475" spans="1:2" ht="14.4">
      <c r="A475" s="68">
        <v>43941</v>
      </c>
      <c r="B475" s="70">
        <v>111627</v>
      </c>
    </row>
    <row r="476" spans="1:2" ht="14.4">
      <c r="A476" s="68">
        <v>43942</v>
      </c>
      <c r="B476" s="70">
        <v>123464</v>
      </c>
    </row>
    <row r="477" spans="1:2" ht="14.4">
      <c r="A477" s="68">
        <v>43943</v>
      </c>
      <c r="B477" s="70">
        <v>114459</v>
      </c>
    </row>
    <row r="478" spans="1:2" ht="14.4">
      <c r="A478" s="68">
        <v>43944</v>
      </c>
      <c r="B478" s="70">
        <v>128875</v>
      </c>
    </row>
    <row r="479" spans="1:2" ht="14.4">
      <c r="A479" s="68">
        <v>43945</v>
      </c>
      <c r="B479" s="70">
        <v>119854</v>
      </c>
    </row>
    <row r="480" spans="1:2" ht="14.4">
      <c r="A480" s="68">
        <v>43946</v>
      </c>
      <c r="B480" s="70">
        <v>110913</v>
      </c>
    </row>
    <row r="481" spans="1:2" ht="14.4">
      <c r="A481" s="68">
        <v>43947</v>
      </c>
      <c r="B481" s="70">
        <v>119629</v>
      </c>
    </row>
    <row r="482" spans="1:2" ht="14.4">
      <c r="A482" s="68">
        <v>43948</v>
      </c>
      <c r="B482" s="70">
        <v>154695</v>
      </c>
    </row>
    <row r="483" spans="1:2" ht="14.4">
      <c r="A483" s="68">
        <v>43949</v>
      </c>
      <c r="B483" s="70">
        <v>171563</v>
      </c>
    </row>
    <row r="484" spans="1:2" ht="14.4">
      <c r="A484" s="68">
        <v>43950</v>
      </c>
      <c r="B484" s="70">
        <v>134261</v>
      </c>
    </row>
    <row r="485" spans="1:2" ht="14.4">
      <c r="A485" s="68">
        <v>43951</v>
      </c>
      <c r="B485" s="70">
        <v>170254</v>
      </c>
    </row>
    <row r="486" spans="1:2" ht="14.4">
      <c r="A486" s="68">
        <v>43952</v>
      </c>
      <c r="B486" s="70">
        <v>163692</v>
      </c>
    </row>
    <row r="487" spans="1:2" ht="14.4">
      <c r="A487" s="68">
        <v>43953</v>
      </c>
      <c r="B487" s="70">
        <v>130601</v>
      </c>
    </row>
    <row r="488" spans="1:2" ht="14.4">
      <c r="A488" s="68">
        <v>43954</v>
      </c>
      <c r="B488" s="70">
        <v>140409</v>
      </c>
    </row>
    <row r="489" spans="1:2" ht="14.4">
      <c r="A489" s="68">
        <v>43955</v>
      </c>
      <c r="B489" s="70">
        <v>190863</v>
      </c>
    </row>
    <row r="490" spans="1:2" ht="14.4">
      <c r="A490" s="68">
        <v>43956</v>
      </c>
      <c r="B490" s="70">
        <v>215444</v>
      </c>
    </row>
    <row r="491" spans="1:2" ht="14.4">
      <c r="A491" s="68">
        <v>43957</v>
      </c>
      <c r="B491" s="70">
        <v>169580</v>
      </c>
    </row>
    <row r="492" spans="1:2" ht="14.4">
      <c r="A492" s="68">
        <v>43958</v>
      </c>
      <c r="B492" s="70">
        <v>200815</v>
      </c>
    </row>
    <row r="493" spans="1:2" ht="14.4">
      <c r="A493" s="68">
        <v>43959</v>
      </c>
      <c r="B493" s="70">
        <v>215645</v>
      </c>
    </row>
    <row r="494" spans="1:2" ht="14.4">
      <c r="A494" s="68">
        <v>43960</v>
      </c>
      <c r="B494" s="70">
        <v>163205</v>
      </c>
    </row>
    <row r="495" spans="1:2" ht="14.4">
      <c r="A495" s="68">
        <v>43961</v>
      </c>
      <c r="B495" s="70">
        <v>176667</v>
      </c>
    </row>
    <row r="496" spans="1:2" ht="14.4">
      <c r="A496" s="68">
        <v>43962</v>
      </c>
      <c r="B496" s="70">
        <v>234928</v>
      </c>
    </row>
    <row r="497" spans="1:2" ht="14.4">
      <c r="A497" s="68">
        <v>43963</v>
      </c>
      <c r="B497" s="70">
        <v>250467</v>
      </c>
    </row>
    <row r="498" spans="1:2" ht="14.4">
      <c r="A498" s="68">
        <v>43964</v>
      </c>
      <c r="B498" s="70">
        <v>193340</v>
      </c>
    </row>
    <row r="499" spans="1:2" ht="14.4">
      <c r="A499" s="68">
        <v>43965</v>
      </c>
      <c r="B499" s="70">
        <v>253807</v>
      </c>
    </row>
    <row r="500" spans="1:2" ht="14.4">
      <c r="A500" s="68">
        <v>43966</v>
      </c>
      <c r="B500" s="70">
        <v>244176</v>
      </c>
    </row>
    <row r="501" spans="1:2" ht="14.4">
      <c r="A501" s="68">
        <v>43967</v>
      </c>
      <c r="B501" s="70">
        <v>190477</v>
      </c>
    </row>
    <row r="502" spans="1:2" ht="14.4">
      <c r="A502" s="68">
        <v>43968</v>
      </c>
      <c r="B502" s="70">
        <v>230367</v>
      </c>
    </row>
    <row r="503" spans="1:2" ht="14.4">
      <c r="A503" s="68">
        <v>43969</v>
      </c>
      <c r="B503" s="70">
        <v>318449</v>
      </c>
    </row>
    <row r="504" spans="1:2" ht="14.4">
      <c r="A504" s="68">
        <v>43970</v>
      </c>
      <c r="B504" s="70">
        <v>348673</v>
      </c>
    </row>
    <row r="505" spans="1:2" ht="14.4">
      <c r="A505" s="68">
        <v>43971</v>
      </c>
      <c r="B505" s="70">
        <v>253190</v>
      </c>
    </row>
    <row r="506" spans="1:2" ht="14.4">
      <c r="A506" s="68">
        <v>43972</v>
      </c>
      <c r="B506" s="70">
        <v>267451</v>
      </c>
    </row>
    <row r="507" spans="1:2" ht="14.4">
      <c r="A507" s="68">
        <v>43973</v>
      </c>
      <c r="B507" s="70">
        <v>340769</v>
      </c>
    </row>
    <row r="508" spans="1:2" ht="14.4">
      <c r="A508" s="68">
        <v>43974</v>
      </c>
      <c r="B508" s="70">
        <v>264843</v>
      </c>
    </row>
    <row r="509" spans="1:2" ht="14.4">
      <c r="A509" s="68">
        <v>43975</v>
      </c>
      <c r="B509" s="70">
        <v>261170</v>
      </c>
    </row>
    <row r="510" spans="1:2" ht="14.4">
      <c r="A510" s="68">
        <v>43976</v>
      </c>
      <c r="B510" s="70">
        <v>321776</v>
      </c>
    </row>
    <row r="511" spans="1:2" ht="14.4">
      <c r="A511" s="68">
        <v>43977</v>
      </c>
      <c r="B511" s="70">
        <v>327133</v>
      </c>
    </row>
    <row r="512" spans="1:2" ht="14.4">
      <c r="A512" s="68">
        <v>43978</v>
      </c>
      <c r="B512" s="70">
        <v>268867</v>
      </c>
    </row>
    <row r="513" spans="1:2" ht="14.4">
      <c r="A513" s="68">
        <v>43979</v>
      </c>
      <c r="B513" s="70">
        <v>352947</v>
      </c>
    </row>
    <row r="514" spans="1:2" ht="14.4">
      <c r="A514" s="68">
        <v>43980</v>
      </c>
      <c r="B514" s="70">
        <v>353261</v>
      </c>
    </row>
    <row r="515" spans="1:2" ht="14.4">
      <c r="A515" s="68">
        <v>43981</v>
      </c>
      <c r="B515" s="70">
        <v>267742</v>
      </c>
    </row>
    <row r="516" spans="1:2" ht="14.4">
      <c r="A516" s="68">
        <v>43982</v>
      </c>
      <c r="B516" s="70">
        <v>304436</v>
      </c>
    </row>
    <row r="517" spans="1:2" ht="14.4">
      <c r="A517" s="68">
        <v>43983</v>
      </c>
      <c r="B517" s="70">
        <v>391882</v>
      </c>
    </row>
    <row r="518" spans="1:2" ht="14.4">
      <c r="A518" s="68">
        <v>43984</v>
      </c>
      <c r="B518" s="70">
        <v>419675</v>
      </c>
    </row>
    <row r="519" spans="1:2" ht="14.4">
      <c r="A519" s="68">
        <v>43985</v>
      </c>
      <c r="B519" s="70">
        <v>353016</v>
      </c>
    </row>
    <row r="520" spans="1:2" ht="14.4">
      <c r="A520" s="68">
        <v>43986</v>
      </c>
      <c r="B520" s="70">
        <v>441255</v>
      </c>
    </row>
    <row r="521" spans="1:2" ht="14.4">
      <c r="A521" s="68">
        <v>43987</v>
      </c>
      <c r="B521" s="70">
        <v>430414</v>
      </c>
    </row>
    <row r="522" spans="1:2" ht="14.4">
      <c r="A522" s="68">
        <v>43988</v>
      </c>
      <c r="B522" s="70">
        <v>338382</v>
      </c>
    </row>
    <row r="523" spans="1:2" ht="14.4">
      <c r="A523" s="68">
        <v>43989</v>
      </c>
      <c r="B523" s="70">
        <v>386969</v>
      </c>
    </row>
    <row r="524" spans="1:2" ht="14.4">
      <c r="A524" s="68">
        <v>43990</v>
      </c>
      <c r="B524" s="70">
        <v>502209</v>
      </c>
    </row>
    <row r="525" spans="1:2" ht="14.4">
      <c r="A525" s="68">
        <v>43991</v>
      </c>
      <c r="B525" s="70">
        <v>519304</v>
      </c>
    </row>
    <row r="526" spans="1:2" ht="14.4">
      <c r="A526" s="68">
        <v>43992</v>
      </c>
      <c r="B526" s="70">
        <v>437119</v>
      </c>
    </row>
    <row r="527" spans="1:2" ht="14.4">
      <c r="A527" s="68">
        <v>43993</v>
      </c>
      <c r="B527" s="70">
        <v>544046</v>
      </c>
    </row>
    <row r="528" spans="1:2" ht="14.4">
      <c r="A528" s="68">
        <v>43994</v>
      </c>
      <c r="B528" s="70">
        <v>534528</v>
      </c>
    </row>
    <row r="529" spans="1:2" ht="14.4">
      <c r="A529" s="68">
        <v>43995</v>
      </c>
      <c r="B529" s="70">
        <v>417924</v>
      </c>
    </row>
    <row r="530" spans="1:2" ht="14.4">
      <c r="A530" s="68">
        <v>43996</v>
      </c>
      <c r="B530" s="70">
        <v>441829</v>
      </c>
    </row>
    <row r="531" spans="1:2" ht="14.4">
      <c r="A531" s="68">
        <v>43997</v>
      </c>
      <c r="B531" s="70">
        <v>576514</v>
      </c>
    </row>
    <row r="532" spans="1:2" ht="14.4">
      <c r="A532" s="68">
        <v>43998</v>
      </c>
      <c r="B532" s="70">
        <v>587908</v>
      </c>
    </row>
    <row r="533" spans="1:2" ht="14.4">
      <c r="A533" s="68">
        <v>43999</v>
      </c>
      <c r="B533" s="70">
        <v>507129</v>
      </c>
    </row>
    <row r="534" spans="1:2" ht="14.4">
      <c r="A534" s="68">
        <v>44000</v>
      </c>
      <c r="B534" s="70">
        <v>590456</v>
      </c>
    </row>
    <row r="535" spans="1:2" ht="14.4">
      <c r="A535" s="68">
        <v>44001</v>
      </c>
      <c r="B535" s="70">
        <v>607540</v>
      </c>
    </row>
    <row r="536" spans="1:2" ht="14.4">
      <c r="A536" s="68">
        <v>44002</v>
      </c>
      <c r="B536" s="70">
        <v>471421</v>
      </c>
    </row>
    <row r="537" spans="1:2" ht="14.4">
      <c r="A537" s="68">
        <v>44003</v>
      </c>
      <c r="B537" s="70">
        <v>494826</v>
      </c>
    </row>
    <row r="538" spans="1:2" ht="14.4">
      <c r="A538" s="68">
        <v>44004</v>
      </c>
      <c r="B538" s="70">
        <v>623624</v>
      </c>
    </row>
    <row r="539" spans="1:2" ht="14.4">
      <c r="A539" s="68">
        <v>44005</v>
      </c>
      <c r="B539" s="70">
        <v>632984</v>
      </c>
    </row>
    <row r="540" spans="1:2" ht="14.4">
      <c r="A540" s="68">
        <v>44006</v>
      </c>
      <c r="B540" s="70">
        <v>546310</v>
      </c>
    </row>
    <row r="541" spans="1:2" ht="14.4">
      <c r="A541" s="68">
        <v>44007</v>
      </c>
      <c r="B541" s="70">
        <v>633810</v>
      </c>
    </row>
    <row r="542" spans="1:2" ht="14.4">
      <c r="A542" s="68">
        <v>44008</v>
      </c>
      <c r="B542" s="70">
        <v>625235</v>
      </c>
    </row>
    <row r="543" spans="1:2" ht="14.4">
      <c r="A543" s="68">
        <v>44009</v>
      </c>
      <c r="B543" s="70">
        <v>500054</v>
      </c>
    </row>
    <row r="544" spans="1:2" ht="14.4">
      <c r="A544" s="68">
        <v>44010</v>
      </c>
      <c r="B544" s="70">
        <v>626516</v>
      </c>
    </row>
    <row r="545" spans="1:2" ht="14.4">
      <c r="A545" s="68">
        <v>44011</v>
      </c>
      <c r="B545" s="70">
        <v>764761</v>
      </c>
    </row>
    <row r="546" spans="1:2" ht="14.4">
      <c r="A546" s="68">
        <v>44012</v>
      </c>
      <c r="B546" s="70">
        <v>718988</v>
      </c>
    </row>
    <row r="547" spans="1:2" ht="14.4">
      <c r="A547" s="68">
        <v>44013</v>
      </c>
      <c r="B547" s="70">
        <v>466669</v>
      </c>
    </row>
    <row r="548" spans="1:2" ht="14.4">
      <c r="A548" s="68">
        <v>44014</v>
      </c>
      <c r="B548" s="70">
        <v>732123</v>
      </c>
    </row>
    <row r="549" spans="1:2" ht="14.4">
      <c r="A549" s="68">
        <v>44015</v>
      </c>
      <c r="B549" s="70">
        <v>755555</v>
      </c>
    </row>
    <row r="550" spans="1:2" ht="14.4">
      <c r="A550" s="68">
        <v>44016</v>
      </c>
      <c r="B550" s="70">
        <v>641761</v>
      </c>
    </row>
    <row r="551" spans="1:2" ht="14.4">
      <c r="A551" s="68">
        <v>44017</v>
      </c>
      <c r="B551" s="70">
        <v>632498</v>
      </c>
    </row>
    <row r="552" spans="1:2" ht="14.4">
      <c r="A552" s="68">
        <v>44018</v>
      </c>
      <c r="B552" s="70">
        <v>709653</v>
      </c>
    </row>
    <row r="553" spans="1:2" ht="14.4">
      <c r="A553" s="68">
        <v>44019</v>
      </c>
      <c r="B553" s="70">
        <v>711124</v>
      </c>
    </row>
    <row r="554" spans="1:2" ht="14.4">
      <c r="A554" s="68">
        <v>44020</v>
      </c>
      <c r="B554" s="70">
        <v>656284</v>
      </c>
    </row>
    <row r="555" spans="1:2" ht="14.4">
      <c r="A555" s="68">
        <v>44021</v>
      </c>
      <c r="B555" s="70">
        <v>754545</v>
      </c>
    </row>
    <row r="556" spans="1:2" ht="14.4">
      <c r="A556" s="68">
        <v>44022</v>
      </c>
      <c r="B556" s="70">
        <v>697985</v>
      </c>
    </row>
    <row r="557" spans="1:2" ht="14.4">
      <c r="A557" s="68">
        <v>44023</v>
      </c>
      <c r="B557" s="70">
        <v>540268</v>
      </c>
    </row>
    <row r="558" spans="1:2" ht="14.4">
      <c r="A558" s="68">
        <v>44024</v>
      </c>
      <c r="B558" s="70">
        <v>589285</v>
      </c>
    </row>
    <row r="559" spans="1:2" ht="14.4">
      <c r="A559" s="68">
        <v>44025</v>
      </c>
      <c r="B559" s="70">
        <v>706164</v>
      </c>
    </row>
    <row r="560" spans="1:2" ht="14.4">
      <c r="A560" s="68">
        <v>44026</v>
      </c>
      <c r="B560" s="70">
        <v>720378</v>
      </c>
    </row>
    <row r="561" spans="1:2" ht="14.4">
      <c r="A561" s="68">
        <v>44027</v>
      </c>
      <c r="B561" s="70">
        <v>646654</v>
      </c>
    </row>
    <row r="562" spans="1:2" ht="14.4">
      <c r="A562" s="68">
        <v>44028</v>
      </c>
      <c r="B562" s="70">
        <v>747422</v>
      </c>
    </row>
    <row r="563" spans="1:2" ht="14.4">
      <c r="A563" s="68">
        <v>44029</v>
      </c>
      <c r="B563" s="70">
        <v>695330</v>
      </c>
    </row>
    <row r="564" spans="1:2" ht="14.4">
      <c r="A564" s="68">
        <v>44030</v>
      </c>
      <c r="B564" s="70">
        <v>530421</v>
      </c>
    </row>
    <row r="565" spans="1:2" ht="14.4">
      <c r="A565" s="68">
        <v>44031</v>
      </c>
      <c r="B565" s="70">
        <v>570951</v>
      </c>
    </row>
    <row r="566" spans="1:2" ht="14.4">
      <c r="A566" s="68">
        <v>44032</v>
      </c>
      <c r="B566" s="70">
        <v>704815</v>
      </c>
    </row>
    <row r="567" spans="1:2" ht="14.4">
      <c r="A567" s="68">
        <v>44033</v>
      </c>
      <c r="B567" s="70">
        <v>724770</v>
      </c>
    </row>
    <row r="568" spans="1:2" ht="14.4">
      <c r="A568" s="68">
        <v>44034</v>
      </c>
      <c r="B568" s="70">
        <v>649027</v>
      </c>
    </row>
    <row r="569" spans="1:2" ht="14.4">
      <c r="A569" s="68">
        <v>44035</v>
      </c>
      <c r="B569" s="70">
        <v>751205</v>
      </c>
    </row>
    <row r="570" spans="1:2" ht="14.4">
      <c r="A570" s="68">
        <v>44036</v>
      </c>
      <c r="B570" s="70">
        <v>700043</v>
      </c>
    </row>
    <row r="571" spans="1:2" ht="14.4">
      <c r="A571" s="68">
        <v>44037</v>
      </c>
      <c r="B571" s="70">
        <v>536756</v>
      </c>
    </row>
    <row r="572" spans="1:2" ht="14.4">
      <c r="A572" s="68">
        <v>44038</v>
      </c>
      <c r="B572" s="70">
        <v>573200</v>
      </c>
    </row>
    <row r="573" spans="1:2" ht="14.4">
      <c r="A573" s="68">
        <v>44039</v>
      </c>
      <c r="B573" s="70">
        <v>718310</v>
      </c>
    </row>
    <row r="574" spans="1:2" ht="14.4">
      <c r="A574" s="68">
        <v>44040</v>
      </c>
      <c r="B574" s="70">
        <v>767320</v>
      </c>
    </row>
    <row r="575" spans="1:2" ht="14.4">
      <c r="A575" s="68">
        <v>44041</v>
      </c>
      <c r="B575" s="70">
        <v>709033</v>
      </c>
    </row>
    <row r="576" spans="1:2" ht="14.4">
      <c r="A576" s="68">
        <v>44042</v>
      </c>
      <c r="B576" s="70">
        <v>799861</v>
      </c>
    </row>
    <row r="577" spans="1:2" ht="14.4">
      <c r="A577" s="68">
        <v>44043</v>
      </c>
      <c r="B577" s="70">
        <v>737235</v>
      </c>
    </row>
    <row r="578" spans="1:2" ht="14.4">
      <c r="A578" s="68">
        <v>44044</v>
      </c>
      <c r="B578" s="70">
        <v>543601</v>
      </c>
    </row>
    <row r="579" spans="1:2" ht="14.4">
      <c r="A579" s="68">
        <v>44045</v>
      </c>
      <c r="B579" s="70">
        <v>595739</v>
      </c>
    </row>
    <row r="580" spans="1:2" ht="14.4">
      <c r="A580" s="68">
        <v>44046</v>
      </c>
      <c r="B580" s="70">
        <v>743599</v>
      </c>
    </row>
    <row r="581" spans="1:2" ht="14.4">
      <c r="A581" s="68">
        <v>44047</v>
      </c>
      <c r="B581" s="70">
        <v>762547</v>
      </c>
    </row>
    <row r="582" spans="1:2" ht="14.4">
      <c r="A582" s="68">
        <v>44048</v>
      </c>
      <c r="B582" s="70">
        <v>683212</v>
      </c>
    </row>
    <row r="583" spans="1:2" ht="14.4">
      <c r="A583" s="68">
        <v>44049</v>
      </c>
      <c r="B583" s="70">
        <v>831789</v>
      </c>
    </row>
    <row r="584" spans="1:2" ht="14.4">
      <c r="A584" s="68">
        <v>44050</v>
      </c>
      <c r="B584" s="70">
        <v>761861</v>
      </c>
    </row>
    <row r="585" spans="1:2" ht="14.4">
      <c r="A585" s="68">
        <v>44051</v>
      </c>
      <c r="B585" s="70">
        <v>559420</v>
      </c>
    </row>
    <row r="586" spans="1:2" ht="14.4">
      <c r="A586" s="68">
        <v>44052</v>
      </c>
      <c r="B586" s="70">
        <v>590749</v>
      </c>
    </row>
    <row r="587" spans="1:2" ht="14.4">
      <c r="A587" s="68">
        <v>44053</v>
      </c>
      <c r="B587" s="70">
        <v>761821</v>
      </c>
    </row>
    <row r="588" spans="1:2" ht="14.4">
      <c r="A588" s="68">
        <v>44054</v>
      </c>
      <c r="B588" s="70">
        <v>783744</v>
      </c>
    </row>
    <row r="589" spans="1:2" ht="14.4">
      <c r="A589" s="68">
        <v>44055</v>
      </c>
      <c r="B589" s="70">
        <v>689895</v>
      </c>
    </row>
    <row r="590" spans="1:2" ht="14.4">
      <c r="A590" s="68">
        <v>44056</v>
      </c>
      <c r="B590" s="70">
        <v>862949</v>
      </c>
    </row>
    <row r="591" spans="1:2" ht="14.4">
      <c r="A591" s="68">
        <v>44057</v>
      </c>
      <c r="B591" s="70">
        <v>773319</v>
      </c>
    </row>
    <row r="592" spans="1:2" ht="14.4">
      <c r="A592" s="68">
        <v>44058</v>
      </c>
      <c r="B592" s="70">
        <v>565946</v>
      </c>
    </row>
    <row r="593" spans="1:2" ht="14.4">
      <c r="A593" s="68">
        <v>44059</v>
      </c>
      <c r="B593" s="70">
        <v>586718</v>
      </c>
    </row>
    <row r="594" spans="1:2" ht="14.4">
      <c r="A594" s="68">
        <v>44060</v>
      </c>
      <c r="B594" s="70">
        <v>772380</v>
      </c>
    </row>
    <row r="595" spans="1:2" ht="14.4">
      <c r="A595" s="68">
        <v>44061</v>
      </c>
      <c r="B595" s="70">
        <v>764468</v>
      </c>
    </row>
    <row r="596" spans="1:2" ht="14.4">
      <c r="A596" s="68">
        <v>44062</v>
      </c>
      <c r="B596" s="70">
        <v>625822</v>
      </c>
    </row>
    <row r="597" spans="1:2" ht="14.4">
      <c r="A597" s="68">
        <v>44063</v>
      </c>
      <c r="B597" s="70">
        <v>841806</v>
      </c>
    </row>
    <row r="598" spans="1:2" ht="14.4">
      <c r="A598" s="68">
        <v>44064</v>
      </c>
      <c r="B598" s="70">
        <v>726788</v>
      </c>
    </row>
    <row r="599" spans="1:2" ht="14.4">
      <c r="A599" s="68">
        <v>44065</v>
      </c>
      <c r="B599" s="70">
        <v>523186</v>
      </c>
    </row>
    <row r="600" spans="1:2" ht="14.4">
      <c r="A600" s="68">
        <v>44066</v>
      </c>
      <c r="B600" s="70">
        <v>540043</v>
      </c>
    </row>
    <row r="601" spans="1:2" ht="14.4">
      <c r="A601" s="68">
        <v>44067</v>
      </c>
      <c r="B601" s="70">
        <v>721060</v>
      </c>
    </row>
    <row r="602" spans="1:2" ht="14.4">
      <c r="A602" s="68">
        <v>44068</v>
      </c>
      <c r="B602" s="70">
        <v>738873</v>
      </c>
    </row>
    <row r="603" spans="1:2" ht="14.4">
      <c r="A603" s="68">
        <v>44069</v>
      </c>
      <c r="B603" s="70">
        <v>591734</v>
      </c>
    </row>
    <row r="604" spans="1:2" ht="14.4">
      <c r="A604" s="68">
        <v>44070</v>
      </c>
      <c r="B604" s="70">
        <v>807695</v>
      </c>
    </row>
    <row r="605" spans="1:2" ht="14.4">
      <c r="A605" s="68">
        <v>44071</v>
      </c>
      <c r="B605" s="70">
        <v>711178</v>
      </c>
    </row>
    <row r="606" spans="1:2" ht="14.4">
      <c r="A606" s="68">
        <v>44072</v>
      </c>
      <c r="B606" s="70">
        <v>516068</v>
      </c>
    </row>
    <row r="607" spans="1:2" ht="14.4">
      <c r="A607" s="68">
        <v>44073</v>
      </c>
      <c r="B607" s="70">
        <v>578131</v>
      </c>
    </row>
    <row r="608" spans="1:2" ht="14.4">
      <c r="A608" s="68">
        <v>44074</v>
      </c>
      <c r="B608" s="70">
        <v>877698</v>
      </c>
    </row>
    <row r="609" spans="1:2" ht="14.4">
      <c r="A609" s="68">
        <v>44075</v>
      </c>
      <c r="B609" s="70">
        <v>968673</v>
      </c>
    </row>
    <row r="610" spans="1:2" ht="14.4">
      <c r="A610" s="68">
        <v>44076</v>
      </c>
      <c r="B610" s="70">
        <v>664640</v>
      </c>
    </row>
    <row r="611" spans="1:2" ht="14.4">
      <c r="A611" s="68">
        <v>44077</v>
      </c>
      <c r="B611" s="70">
        <v>689630</v>
      </c>
    </row>
    <row r="612" spans="1:2" ht="14.4">
      <c r="A612" s="68">
        <v>44078</v>
      </c>
      <c r="B612" s="70">
        <v>935308</v>
      </c>
    </row>
    <row r="613" spans="1:2" ht="14.4">
      <c r="A613" s="68">
        <v>44079</v>
      </c>
      <c r="B613" s="70">
        <v>704075</v>
      </c>
    </row>
    <row r="614" spans="1:2" ht="14.4">
      <c r="A614" s="68">
        <v>44080</v>
      </c>
      <c r="B614" s="70">
        <v>616923</v>
      </c>
    </row>
    <row r="615" spans="1:2" ht="14.4">
      <c r="A615" s="68">
        <v>44081</v>
      </c>
      <c r="B615" s="70">
        <v>755051</v>
      </c>
    </row>
    <row r="616" spans="1:2" ht="14.4">
      <c r="A616" s="68">
        <v>44082</v>
      </c>
      <c r="B616" s="70">
        <v>731353</v>
      </c>
    </row>
    <row r="617" spans="1:2" ht="14.4">
      <c r="A617" s="68">
        <v>44083</v>
      </c>
      <c r="B617" s="70">
        <v>613703</v>
      </c>
    </row>
    <row r="618" spans="1:2" ht="14.4">
      <c r="A618" s="68">
        <v>44084</v>
      </c>
      <c r="B618" s="70">
        <v>809850</v>
      </c>
    </row>
    <row r="619" spans="1:2" ht="14.4">
      <c r="A619" s="68">
        <v>44085</v>
      </c>
      <c r="B619" s="70">
        <v>729558</v>
      </c>
    </row>
    <row r="620" spans="1:2" ht="14.4">
      <c r="A620" s="68">
        <v>44086</v>
      </c>
      <c r="B620" s="70">
        <v>522383</v>
      </c>
    </row>
    <row r="621" spans="1:2" ht="14.4">
      <c r="A621" s="68">
        <v>44087</v>
      </c>
      <c r="B621" s="70">
        <v>577847</v>
      </c>
    </row>
    <row r="622" spans="1:2" ht="14.4">
      <c r="A622" s="68">
        <v>44088</v>
      </c>
      <c r="B622" s="70">
        <v>784746</v>
      </c>
    </row>
    <row r="623" spans="1:2" ht="14.4">
      <c r="A623" s="68">
        <v>44089</v>
      </c>
      <c r="B623" s="70">
        <v>812214</v>
      </c>
    </row>
    <row r="624" spans="1:2" ht="14.4">
      <c r="A624" s="68">
        <v>44090</v>
      </c>
      <c r="B624" s="70">
        <v>638575</v>
      </c>
    </row>
    <row r="625" spans="1:2" ht="14.4">
      <c r="A625" s="68">
        <v>44091</v>
      </c>
      <c r="B625" s="70">
        <v>847968</v>
      </c>
    </row>
    <row r="626" spans="1:2" ht="14.4">
      <c r="A626" s="68">
        <v>44092</v>
      </c>
      <c r="B626" s="70">
        <v>769936</v>
      </c>
    </row>
    <row r="627" spans="1:2" ht="14.4">
      <c r="A627" s="68">
        <v>44093</v>
      </c>
      <c r="B627" s="70">
        <v>549741</v>
      </c>
    </row>
    <row r="628" spans="1:2" ht="14.4">
      <c r="A628" s="68">
        <v>44094</v>
      </c>
      <c r="B628" s="70">
        <v>608726</v>
      </c>
    </row>
    <row r="629" spans="1:2" ht="14.4">
      <c r="A629" s="68">
        <v>44095</v>
      </c>
      <c r="B629" s="70">
        <v>826316</v>
      </c>
    </row>
    <row r="630" spans="1:2" ht="14.4">
      <c r="A630" s="68">
        <v>44096</v>
      </c>
      <c r="B630" s="70">
        <v>826329</v>
      </c>
    </row>
    <row r="631" spans="1:2" ht="14.4">
      <c r="A631" s="68">
        <v>44097</v>
      </c>
      <c r="B631" s="70">
        <v>659350</v>
      </c>
    </row>
    <row r="632" spans="1:2" ht="14.4">
      <c r="A632" s="68">
        <v>44098</v>
      </c>
      <c r="B632" s="70">
        <v>873038</v>
      </c>
    </row>
    <row r="633" spans="1:2" ht="14.4">
      <c r="A633" s="68">
        <v>44099</v>
      </c>
      <c r="B633" s="70">
        <v>797699</v>
      </c>
    </row>
    <row r="634" spans="1:2" ht="14.4">
      <c r="A634" s="68">
        <v>44100</v>
      </c>
      <c r="B634" s="70">
        <v>568688</v>
      </c>
    </row>
    <row r="635" spans="1:2" ht="14.4">
      <c r="A635" s="68">
        <v>44101</v>
      </c>
      <c r="B635" s="70">
        <v>634046</v>
      </c>
    </row>
    <row r="636" spans="1:2" ht="14.4">
      <c r="A636" s="68">
        <v>44102</v>
      </c>
      <c r="B636" s="70">
        <v>855908</v>
      </c>
    </row>
    <row r="637" spans="1:2" ht="14.4">
      <c r="A637" s="68">
        <v>44103</v>
      </c>
      <c r="B637" s="70">
        <v>857186</v>
      </c>
    </row>
    <row r="638" spans="1:2" ht="14.4">
      <c r="A638" s="68">
        <v>44104</v>
      </c>
      <c r="B638" s="70">
        <v>677661</v>
      </c>
    </row>
    <row r="639" spans="1:2" ht="14.4">
      <c r="A639" s="68">
        <v>44105</v>
      </c>
      <c r="B639" s="70">
        <v>900911</v>
      </c>
    </row>
    <row r="640" spans="1:2" ht="14.4">
      <c r="A640" s="68">
        <v>44106</v>
      </c>
      <c r="B640" s="70">
        <v>816838</v>
      </c>
    </row>
    <row r="641" spans="1:2" ht="14.4">
      <c r="A641" s="68">
        <v>44107</v>
      </c>
      <c r="B641" s="70">
        <v>590766</v>
      </c>
    </row>
    <row r="642" spans="1:2" ht="14.4">
      <c r="A642" s="68">
        <v>44108</v>
      </c>
      <c r="B642" s="70">
        <v>668519</v>
      </c>
    </row>
    <row r="643" spans="1:2" ht="14.4">
      <c r="A643" s="68">
        <v>44109</v>
      </c>
      <c r="B643" s="70">
        <v>936915</v>
      </c>
    </row>
    <row r="644" spans="1:2" ht="14.4">
      <c r="A644" s="68">
        <v>44110</v>
      </c>
      <c r="B644" s="70">
        <v>968545</v>
      </c>
    </row>
    <row r="645" spans="1:2" ht="14.4">
      <c r="A645" s="68">
        <v>44111</v>
      </c>
      <c r="B645" s="70">
        <v>769868</v>
      </c>
    </row>
    <row r="646" spans="1:2" ht="14.4">
      <c r="A646" s="68">
        <v>44112</v>
      </c>
      <c r="B646" s="70">
        <v>984234</v>
      </c>
    </row>
    <row r="647" spans="1:2" ht="14.4">
      <c r="A647" s="68">
        <v>44113</v>
      </c>
      <c r="B647" s="70">
        <v>958440</v>
      </c>
    </row>
    <row r="648" spans="1:2" ht="14.4">
      <c r="A648" s="68">
        <v>44114</v>
      </c>
      <c r="B648" s="70">
        <v>680894</v>
      </c>
    </row>
    <row r="649" spans="1:2" ht="14.4">
      <c r="A649" s="68">
        <v>44115</v>
      </c>
      <c r="B649" s="70">
        <v>717940</v>
      </c>
    </row>
    <row r="650" spans="1:2" ht="14.4">
      <c r="A650" s="68">
        <v>44116</v>
      </c>
      <c r="B650" s="70">
        <v>950024</v>
      </c>
    </row>
    <row r="651" spans="1:2" ht="14.4">
      <c r="A651" s="68">
        <v>44117</v>
      </c>
      <c r="B651" s="70">
        <v>973046</v>
      </c>
    </row>
    <row r="652" spans="1:2" ht="14.4">
      <c r="A652" s="68">
        <v>44118</v>
      </c>
      <c r="B652" s="70">
        <v>788743</v>
      </c>
    </row>
    <row r="653" spans="1:2" ht="14.4">
      <c r="A653" s="68">
        <v>44119</v>
      </c>
      <c r="B653" s="70">
        <v>1031505</v>
      </c>
    </row>
    <row r="654" spans="1:2" ht="14.4">
      <c r="A654" s="68">
        <v>44121</v>
      </c>
      <c r="B654" s="70">
        <v>921031</v>
      </c>
    </row>
    <row r="655" spans="1:2" ht="14.4">
      <c r="A655" s="68">
        <v>44122</v>
      </c>
      <c r="B655" s="70">
        <v>662484</v>
      </c>
    </row>
    <row r="656" spans="1:2" ht="14.4">
      <c r="A656" s="68">
        <v>44123</v>
      </c>
      <c r="B656" s="70">
        <v>694150</v>
      </c>
    </row>
    <row r="657" spans="1:2" ht="14.4">
      <c r="A657" s="68">
        <v>44124</v>
      </c>
      <c r="B657" s="70">
        <v>934386</v>
      </c>
    </row>
    <row r="658" spans="1:2" ht="14.4">
      <c r="A658" s="68">
        <v>44125</v>
      </c>
      <c r="B658" s="70">
        <v>958437</v>
      </c>
    </row>
    <row r="659" spans="1:2" ht="14.4">
      <c r="A659" s="68">
        <v>44126</v>
      </c>
      <c r="B659" s="70">
        <v>755287</v>
      </c>
    </row>
    <row r="660" spans="1:2" ht="14.4">
      <c r="A660" s="68">
        <v>44127</v>
      </c>
      <c r="B660" s="70">
        <v>983745</v>
      </c>
    </row>
    <row r="661" spans="1:2" ht="14.4">
      <c r="A661" s="68">
        <v>44128</v>
      </c>
      <c r="B661" s="70">
        <v>898735</v>
      </c>
    </row>
    <row r="662" spans="1:2" ht="14.4">
      <c r="A662" s="68">
        <v>44129</v>
      </c>
      <c r="B662" s="70">
        <v>648517</v>
      </c>
    </row>
    <row r="663" spans="1:2" ht="14.4">
      <c r="A663" s="68">
        <v>44130</v>
      </c>
      <c r="B663" s="70">
        <v>666957</v>
      </c>
    </row>
    <row r="664" spans="1:2" ht="14.4">
      <c r="A664" s="68">
        <v>44131</v>
      </c>
      <c r="B664" s="70">
        <v>873636</v>
      </c>
    </row>
    <row r="665" spans="1:2" ht="14.4">
      <c r="A665" s="68">
        <v>44132</v>
      </c>
      <c r="B665" s="70">
        <v>892712</v>
      </c>
    </row>
    <row r="666" spans="1:2" ht="14.4">
      <c r="A666" s="68">
        <v>44133</v>
      </c>
      <c r="B666" s="70">
        <v>618476</v>
      </c>
    </row>
    <row r="667" spans="1:2" ht="14.4">
      <c r="A667" s="68">
        <v>44134</v>
      </c>
      <c r="B667" s="70">
        <v>936092</v>
      </c>
    </row>
    <row r="668" spans="1:2" ht="14.4">
      <c r="A668" s="68">
        <v>44135</v>
      </c>
      <c r="B668" s="70">
        <v>846138</v>
      </c>
    </row>
    <row r="669" spans="1:2" ht="14.4">
      <c r="A669" s="68">
        <v>44136</v>
      </c>
      <c r="B669" s="70">
        <v>575829</v>
      </c>
    </row>
    <row r="670" spans="1:2" ht="14.4">
      <c r="A670" s="68">
        <v>44137</v>
      </c>
      <c r="B670" s="70">
        <v>636533</v>
      </c>
    </row>
    <row r="671" spans="1:2" ht="14.4">
      <c r="A671" s="68">
        <v>44138</v>
      </c>
      <c r="B671" s="70">
        <v>867105</v>
      </c>
    </row>
    <row r="672" spans="1:2" ht="14.4">
      <c r="A672" s="68">
        <v>44139</v>
      </c>
      <c r="B672" s="70">
        <v>895091</v>
      </c>
    </row>
    <row r="673" spans="1:2" ht="14.4">
      <c r="A673" s="68">
        <v>44140</v>
      </c>
      <c r="B673" s="70">
        <v>689951</v>
      </c>
    </row>
    <row r="674" spans="1:2" ht="14.4">
      <c r="A674" s="68">
        <v>44141</v>
      </c>
      <c r="B674" s="70">
        <v>973020</v>
      </c>
    </row>
    <row r="675" spans="1:2" ht="14.4">
      <c r="A675" s="68">
        <v>44142</v>
      </c>
      <c r="B675" s="70">
        <v>836600</v>
      </c>
    </row>
    <row r="676" spans="1:2" ht="14.4">
      <c r="A676" s="68">
        <v>44143</v>
      </c>
      <c r="B676" s="70">
        <v>596475</v>
      </c>
    </row>
    <row r="677" spans="1:2" ht="14.4">
      <c r="A677" s="68">
        <v>44144</v>
      </c>
      <c r="B677" s="70">
        <v>674633</v>
      </c>
    </row>
    <row r="678" spans="1:2" ht="14.4">
      <c r="A678" s="68">
        <v>44145</v>
      </c>
      <c r="B678" s="70">
        <v>866679</v>
      </c>
    </row>
    <row r="679" spans="1:2" ht="14.4">
      <c r="A679" s="68">
        <v>44146</v>
      </c>
      <c r="B679" s="70">
        <v>881579</v>
      </c>
    </row>
    <row r="680" spans="1:2" ht="14.4">
      <c r="A680" s="68">
        <v>44147</v>
      </c>
      <c r="B680" s="70">
        <v>697360</v>
      </c>
    </row>
    <row r="681" spans="1:2" ht="14.4">
      <c r="A681" s="68">
        <v>44148</v>
      </c>
      <c r="B681" s="70">
        <v>978297</v>
      </c>
    </row>
    <row r="682" spans="1:2" ht="14.4">
      <c r="A682" s="68">
        <v>44149</v>
      </c>
      <c r="B682" s="70">
        <v>883157</v>
      </c>
    </row>
    <row r="683" spans="1:2" ht="14.4">
      <c r="A683" s="68">
        <v>44150</v>
      </c>
      <c r="B683" s="70">
        <v>611497</v>
      </c>
    </row>
    <row r="684" spans="1:2" ht="14.4">
      <c r="A684" s="68">
        <v>44151</v>
      </c>
      <c r="B684" s="70">
        <v>703135</v>
      </c>
    </row>
    <row r="685" spans="1:2" ht="14.4">
      <c r="A685" s="68">
        <v>44152</v>
      </c>
      <c r="B685" s="70">
        <v>907332</v>
      </c>
    </row>
    <row r="686" spans="1:2" ht="14.4">
      <c r="A686" s="68">
        <v>44153</v>
      </c>
      <c r="B686" s="70">
        <v>1019836</v>
      </c>
    </row>
    <row r="687" spans="1:2" ht="14.4">
      <c r="A687" s="68">
        <v>44154</v>
      </c>
      <c r="B687" s="70">
        <v>984369</v>
      </c>
    </row>
    <row r="688" spans="1:2" ht="14.4">
      <c r="A688" s="68">
        <v>44155</v>
      </c>
      <c r="B688" s="70">
        <v>1047934</v>
      </c>
    </row>
    <row r="689" spans="1:2" ht="14.4">
      <c r="A689" s="68">
        <v>44156</v>
      </c>
      <c r="B689" s="70">
        <v>917354</v>
      </c>
    </row>
    <row r="690" spans="1:2" ht="14.4">
      <c r="A690" s="68">
        <v>44157</v>
      </c>
      <c r="B690" s="70">
        <v>912090</v>
      </c>
    </row>
    <row r="691" spans="1:2" ht="14.4">
      <c r="A691" s="68">
        <v>44158</v>
      </c>
      <c r="B691" s="70">
        <v>1070967</v>
      </c>
    </row>
    <row r="692" spans="1:2" ht="14.4">
      <c r="A692" s="68">
        <v>44159</v>
      </c>
      <c r="B692" s="70">
        <v>560902</v>
      </c>
    </row>
    <row r="693" spans="1:2" ht="14.4">
      <c r="A693" s="68">
        <v>44160</v>
      </c>
      <c r="B693" s="70">
        <v>820399</v>
      </c>
    </row>
    <row r="694" spans="1:2" ht="14.4">
      <c r="A694" s="68">
        <v>44161</v>
      </c>
      <c r="B694" s="70">
        <v>964630</v>
      </c>
    </row>
    <row r="695" spans="1:2" ht="14.4">
      <c r="A695" s="68">
        <v>44162</v>
      </c>
      <c r="B695" s="70">
        <v>1176091</v>
      </c>
    </row>
    <row r="696" spans="1:2" ht="14.4">
      <c r="A696" s="68">
        <v>44163</v>
      </c>
      <c r="B696" s="70">
        <v>981912</v>
      </c>
    </row>
    <row r="697" spans="1:2" ht="14.4">
      <c r="A697" s="68">
        <v>44164</v>
      </c>
      <c r="B697" s="70">
        <v>780283</v>
      </c>
    </row>
    <row r="698" spans="1:2" ht="14.4">
      <c r="A698" s="68">
        <v>44165</v>
      </c>
      <c r="B698" s="70">
        <v>632356</v>
      </c>
    </row>
    <row r="699" spans="1:2" ht="14.4">
      <c r="A699" s="68">
        <v>44166</v>
      </c>
      <c r="B699" s="70">
        <v>738050</v>
      </c>
    </row>
    <row r="700" spans="1:2" ht="14.4">
      <c r="A700" s="68">
        <v>44167</v>
      </c>
      <c r="B700" s="70">
        <v>753951</v>
      </c>
    </row>
    <row r="701" spans="1:2" ht="14.4">
      <c r="A701" s="68">
        <v>44168</v>
      </c>
      <c r="B701" s="70">
        <v>629430</v>
      </c>
    </row>
    <row r="702" spans="1:2" ht="14.4">
      <c r="A702" s="68">
        <v>44169</v>
      </c>
      <c r="B702" s="70">
        <v>837137</v>
      </c>
    </row>
    <row r="703" spans="1:2" ht="14.4">
      <c r="A703" s="68">
        <v>44170</v>
      </c>
      <c r="B703" s="70">
        <v>703546</v>
      </c>
    </row>
    <row r="704" spans="1:2" ht="14.4">
      <c r="A704" s="68">
        <v>44171</v>
      </c>
      <c r="B704" s="70">
        <v>501513</v>
      </c>
    </row>
    <row r="705" spans="1:2" ht="14.4">
      <c r="A705" s="68">
        <v>44172</v>
      </c>
      <c r="B705" s="70">
        <v>564372</v>
      </c>
    </row>
    <row r="706" spans="1:2" ht="14.4">
      <c r="A706" s="68">
        <v>44173</v>
      </c>
      <c r="B706" s="70">
        <v>754307</v>
      </c>
    </row>
    <row r="707" spans="1:2" ht="14.4">
      <c r="A707" s="68">
        <v>44174</v>
      </c>
      <c r="B707" s="70">
        <v>787489</v>
      </c>
    </row>
    <row r="708" spans="1:2" ht="14.4">
      <c r="A708" s="68">
        <v>44175</v>
      </c>
      <c r="B708" s="70">
        <v>662380</v>
      </c>
    </row>
    <row r="709" spans="1:2" ht="14.4">
      <c r="A709" s="68">
        <v>44176</v>
      </c>
      <c r="B709" s="70">
        <v>865014</v>
      </c>
    </row>
    <row r="710" spans="1:2" ht="14.4">
      <c r="A710" s="68">
        <v>44177</v>
      </c>
      <c r="B710" s="70">
        <v>752451</v>
      </c>
    </row>
    <row r="711" spans="1:2" ht="14.4">
      <c r="A711" s="68">
        <v>44178</v>
      </c>
      <c r="B711" s="70">
        <v>552024</v>
      </c>
    </row>
    <row r="712" spans="1:2" ht="14.4">
      <c r="A712" s="68">
        <v>44179</v>
      </c>
      <c r="B712" s="70">
        <v>641966</v>
      </c>
    </row>
    <row r="713" spans="1:2" ht="14.4">
      <c r="A713" s="68">
        <v>44180</v>
      </c>
      <c r="B713" s="70">
        <v>846934</v>
      </c>
    </row>
    <row r="714" spans="1:2" ht="14.4">
      <c r="A714" s="68">
        <v>44181</v>
      </c>
      <c r="B714" s="70">
        <v>1066747</v>
      </c>
    </row>
    <row r="715" spans="1:2" ht="14.4">
      <c r="A715" s="68">
        <v>44182</v>
      </c>
      <c r="B715" s="70">
        <v>1073563</v>
      </c>
    </row>
    <row r="716" spans="1:2" ht="14.4">
      <c r="A716" s="68">
        <v>44183</v>
      </c>
      <c r="B716" s="70">
        <v>1064619</v>
      </c>
    </row>
    <row r="717" spans="1:2" ht="14.4">
      <c r="A717" s="68">
        <v>44184</v>
      </c>
      <c r="B717" s="70">
        <v>954782</v>
      </c>
    </row>
    <row r="718" spans="1:2" ht="14.4">
      <c r="A718" s="68">
        <v>44185</v>
      </c>
      <c r="B718" s="70">
        <v>992167</v>
      </c>
    </row>
    <row r="719" spans="1:2" ht="14.4">
      <c r="A719" s="68">
        <v>44186</v>
      </c>
      <c r="B719" s="70">
        <v>1191123</v>
      </c>
    </row>
    <row r="720" spans="1:2" ht="14.4">
      <c r="A720" s="68">
        <v>44187</v>
      </c>
      <c r="B720" s="70">
        <v>846520</v>
      </c>
    </row>
    <row r="721" spans="1:2" ht="14.4">
      <c r="A721" s="68">
        <v>44188</v>
      </c>
      <c r="B721" s="70">
        <v>616469</v>
      </c>
    </row>
    <row r="722" spans="1:2" ht="14.4">
      <c r="A722" s="68">
        <v>44189</v>
      </c>
      <c r="B722" s="70">
        <v>1128773</v>
      </c>
    </row>
    <row r="723" spans="1:2" ht="14.4">
      <c r="A723" s="68">
        <v>44190</v>
      </c>
      <c r="B723" s="70">
        <v>1284599</v>
      </c>
    </row>
    <row r="724" spans="1:2" ht="14.4">
      <c r="A724" s="68">
        <v>44191</v>
      </c>
      <c r="B724" s="70">
        <v>1111751</v>
      </c>
    </row>
    <row r="725" spans="1:2" ht="14.4">
      <c r="A725" s="68">
        <v>44192</v>
      </c>
      <c r="B725" s="70">
        <v>1019347</v>
      </c>
    </row>
    <row r="726" spans="1:2" ht="14.4">
      <c r="A726" s="68">
        <v>44193</v>
      </c>
      <c r="B726" s="70">
        <v>1163696</v>
      </c>
    </row>
    <row r="727" spans="1:2" ht="14.4">
      <c r="A727" s="68">
        <v>44194</v>
      </c>
      <c r="B727" s="70">
        <v>874406</v>
      </c>
    </row>
    <row r="728" spans="1:2" ht="14.4">
      <c r="A728" s="68">
        <v>44195</v>
      </c>
      <c r="B728" s="70">
        <v>805990</v>
      </c>
    </row>
    <row r="729" spans="1:2" ht="14.4">
      <c r="A729" s="68">
        <v>44196</v>
      </c>
      <c r="B729" s="70">
        <v>1192881</v>
      </c>
    </row>
    <row r="730" spans="1:2" ht="14.4">
      <c r="A730" s="68">
        <v>44197</v>
      </c>
      <c r="B730" s="70">
        <v>1327289</v>
      </c>
    </row>
    <row r="731" spans="1:2" ht="14.4">
      <c r="A731" s="68">
        <v>44198</v>
      </c>
      <c r="B731" s="70">
        <v>1080346</v>
      </c>
    </row>
    <row r="732" spans="1:2" ht="14.4">
      <c r="A732" s="68">
        <v>44199</v>
      </c>
      <c r="B732" s="70">
        <v>766594</v>
      </c>
    </row>
    <row r="733" spans="1:2" ht="14.4">
      <c r="A733" s="68">
        <v>44200</v>
      </c>
      <c r="B733" s="70">
        <v>665855</v>
      </c>
    </row>
    <row r="734" spans="1:2" ht="14.4">
      <c r="A734" s="68">
        <v>44201</v>
      </c>
      <c r="B734" s="70">
        <v>771734</v>
      </c>
    </row>
    <row r="735" spans="1:2" ht="14.4">
      <c r="A735" s="68">
        <v>44202</v>
      </c>
      <c r="B735" s="70">
        <v>772471</v>
      </c>
    </row>
    <row r="736" spans="1:2" ht="14.4">
      <c r="A736" s="68">
        <v>44203</v>
      </c>
      <c r="B736" s="70">
        <v>709444</v>
      </c>
    </row>
    <row r="737" spans="1:2" ht="14.4">
      <c r="A737" s="68">
        <v>44204</v>
      </c>
      <c r="B737" s="70">
        <v>886536</v>
      </c>
    </row>
    <row r="738" spans="1:2" ht="14.4">
      <c r="A738" s="68">
        <v>44205</v>
      </c>
      <c r="B738" s="70">
        <v>708177</v>
      </c>
    </row>
    <row r="739" spans="1:2" ht="14.4">
      <c r="A739" s="68">
        <v>44206</v>
      </c>
      <c r="B739" s="70">
        <v>520117</v>
      </c>
    </row>
    <row r="740" spans="1:2" ht="14.4">
      <c r="A740" s="68">
        <v>44207</v>
      </c>
      <c r="B740" s="70">
        <v>567401</v>
      </c>
    </row>
    <row r="741" spans="1:2" ht="14.4">
      <c r="A741" s="68">
        <v>44208</v>
      </c>
      <c r="B741" s="70">
        <v>803688</v>
      </c>
    </row>
    <row r="742" spans="1:2" ht="14.4">
      <c r="A742" s="68">
        <v>44209</v>
      </c>
      <c r="B742" s="70">
        <v>903039</v>
      </c>
    </row>
    <row r="743" spans="1:2" ht="14.4">
      <c r="A743" s="68">
        <v>44210</v>
      </c>
      <c r="B743" s="70">
        <v>690438</v>
      </c>
    </row>
    <row r="744" spans="1:2" ht="14.4">
      <c r="A744" s="68">
        <v>44211</v>
      </c>
      <c r="B744" s="70">
        <v>810654</v>
      </c>
    </row>
    <row r="745" spans="1:2" ht="14.4">
      <c r="A745" s="68">
        <v>44212</v>
      </c>
      <c r="B745" s="70">
        <v>878048</v>
      </c>
    </row>
    <row r="746" spans="1:2" ht="14.4">
      <c r="A746" s="68">
        <v>44213</v>
      </c>
      <c r="B746" s="70">
        <v>560190</v>
      </c>
    </row>
    <row r="747" spans="1:2" ht="14.4">
      <c r="A747" s="68">
        <v>44214</v>
      </c>
      <c r="B747" s="70">
        <v>542338</v>
      </c>
    </row>
    <row r="748" spans="1:2" ht="14.4">
      <c r="A748" s="68">
        <v>44215</v>
      </c>
      <c r="B748" s="70">
        <v>728978</v>
      </c>
    </row>
    <row r="749" spans="1:2" ht="14.4">
      <c r="A749" s="68">
        <v>44216</v>
      </c>
      <c r="B749" s="70">
        <v>755028</v>
      </c>
    </row>
    <row r="750" spans="1:2" ht="14.4">
      <c r="A750" s="68">
        <v>44217</v>
      </c>
      <c r="B750" s="70">
        <v>603527</v>
      </c>
    </row>
    <row r="751" spans="1:2" ht="14.4">
      <c r="A751" s="68">
        <v>44218</v>
      </c>
      <c r="B751" s="70">
        <v>838116</v>
      </c>
    </row>
    <row r="752" spans="1:2" ht="14.4">
      <c r="A752" s="68">
        <v>44219</v>
      </c>
      <c r="B752" s="70">
        <v>701709</v>
      </c>
    </row>
    <row r="753" spans="1:2" ht="14.4">
      <c r="A753" s="68">
        <v>44220</v>
      </c>
      <c r="B753" s="70">
        <v>468933</v>
      </c>
    </row>
    <row r="754" spans="1:2" ht="14.4">
      <c r="A754" s="68">
        <v>44221</v>
      </c>
      <c r="B754" s="70">
        <v>536935</v>
      </c>
    </row>
    <row r="755" spans="1:2" ht="14.4">
      <c r="A755" s="68">
        <v>44222</v>
      </c>
      <c r="B755" s="70">
        <v>750558</v>
      </c>
    </row>
    <row r="756" spans="1:2" ht="14.4">
      <c r="A756" s="68">
        <v>44223</v>
      </c>
      <c r="B756" s="70">
        <v>774688</v>
      </c>
    </row>
    <row r="757" spans="1:2" ht="14.4">
      <c r="A757" s="68">
        <v>44224</v>
      </c>
      <c r="B757" s="70">
        <v>617489</v>
      </c>
    </row>
    <row r="758" spans="1:2" ht="14.4">
      <c r="A758" s="68">
        <v>44225</v>
      </c>
      <c r="B758" s="70">
        <v>859039</v>
      </c>
    </row>
    <row r="759" spans="1:2" ht="14.4">
      <c r="A759" s="68">
        <v>44226</v>
      </c>
      <c r="B759" s="70">
        <v>628989</v>
      </c>
    </row>
    <row r="760" spans="1:2" ht="14.4">
      <c r="A760" s="68">
        <v>44227</v>
      </c>
      <c r="B760" s="70">
        <v>493338</v>
      </c>
    </row>
    <row r="761" spans="1:2" ht="14.4">
      <c r="A761" s="68">
        <v>44228</v>
      </c>
      <c r="B761" s="70">
        <v>618615</v>
      </c>
    </row>
    <row r="762" spans="1:2" ht="14.4">
      <c r="A762" s="68">
        <v>44229</v>
      </c>
      <c r="B762" s="70">
        <v>778065</v>
      </c>
    </row>
    <row r="763" spans="1:2" ht="14.4">
      <c r="A763" s="68">
        <v>44230</v>
      </c>
      <c r="B763" s="70">
        <v>868624</v>
      </c>
    </row>
    <row r="764" spans="1:2" ht="14.4">
      <c r="A764" s="68">
        <v>44231</v>
      </c>
      <c r="B764" s="70">
        <v>705951</v>
      </c>
    </row>
    <row r="765" spans="1:2" ht="14.4">
      <c r="A765" s="68">
        <v>44232</v>
      </c>
      <c r="B765" s="70">
        <v>854636</v>
      </c>
    </row>
    <row r="766" spans="1:2" ht="14.4">
      <c r="A766" s="68">
        <v>44233</v>
      </c>
      <c r="B766" s="70">
        <v>864783</v>
      </c>
    </row>
    <row r="767" spans="1:2" ht="14.4">
      <c r="A767" s="68">
        <v>44234</v>
      </c>
      <c r="B767" s="70">
        <v>617619</v>
      </c>
    </row>
    <row r="768" spans="1:2" ht="14.4">
      <c r="A768" s="68">
        <v>44235</v>
      </c>
      <c r="B768" s="70">
        <v>735009</v>
      </c>
    </row>
    <row r="769" spans="1:2" ht="14.4">
      <c r="A769" s="68">
        <v>44236</v>
      </c>
      <c r="B769" s="70">
        <v>1034514</v>
      </c>
    </row>
    <row r="770" spans="1:2" ht="14.4">
      <c r="A770" s="68">
        <v>44237</v>
      </c>
      <c r="B770" s="70">
        <v>1151420</v>
      </c>
    </row>
    <row r="771" spans="1:2" ht="14.4">
      <c r="A771" s="68">
        <v>44238</v>
      </c>
      <c r="B771" s="70">
        <v>900696</v>
      </c>
    </row>
    <row r="772" spans="1:2" ht="14.4">
      <c r="A772" s="68">
        <v>44239</v>
      </c>
      <c r="B772" s="70">
        <v>946458</v>
      </c>
    </row>
    <row r="773" spans="1:2" ht="14.4">
      <c r="A773" s="68">
        <v>44240</v>
      </c>
      <c r="B773" s="70">
        <v>967693</v>
      </c>
    </row>
    <row r="774" spans="1:2" ht="14.4">
      <c r="A774" s="68">
        <v>44241</v>
      </c>
      <c r="B774" s="70">
        <v>738825</v>
      </c>
    </row>
    <row r="775" spans="1:2" ht="14.4">
      <c r="A775" s="68">
        <v>44242</v>
      </c>
      <c r="B775" s="70">
        <v>773422</v>
      </c>
    </row>
    <row r="776" spans="1:2" ht="14.4">
      <c r="A776" s="68">
        <v>44243</v>
      </c>
      <c r="B776" s="70">
        <v>914823</v>
      </c>
    </row>
    <row r="777" spans="1:2" ht="14.4">
      <c r="A777" s="68">
        <v>44244</v>
      </c>
      <c r="B777" s="70">
        <v>1059452</v>
      </c>
    </row>
    <row r="778" spans="1:2" ht="14.4">
      <c r="A778" s="68">
        <v>44245</v>
      </c>
      <c r="B778" s="70">
        <v>942238</v>
      </c>
    </row>
    <row r="779" spans="1:2" ht="14.4">
      <c r="A779" s="68">
        <v>44246</v>
      </c>
      <c r="B779" s="70">
        <v>1115479</v>
      </c>
    </row>
    <row r="780" spans="1:2" ht="14.4">
      <c r="A780" s="68">
        <v>44247</v>
      </c>
      <c r="B780" s="70">
        <v>963280</v>
      </c>
    </row>
    <row r="781" spans="1:2" ht="14.4">
      <c r="A781" s="68">
        <v>44248</v>
      </c>
      <c r="B781" s="70">
        <v>714725</v>
      </c>
    </row>
    <row r="782" spans="1:2" ht="14.4">
      <c r="A782" s="68">
        <v>44249</v>
      </c>
      <c r="B782" s="70">
        <v>802230</v>
      </c>
    </row>
    <row r="783" spans="1:2" ht="14.4">
      <c r="A783" s="68">
        <v>44250</v>
      </c>
      <c r="B783" s="70">
        <v>1051149</v>
      </c>
    </row>
    <row r="784" spans="1:2" ht="14.4">
      <c r="A784" s="68">
        <v>44251</v>
      </c>
      <c r="B784" s="70">
        <v>1096348</v>
      </c>
    </row>
    <row r="785" spans="1:2" ht="14.4">
      <c r="A785" s="68">
        <v>44252</v>
      </c>
      <c r="B785" s="70">
        <v>917282</v>
      </c>
    </row>
    <row r="786" spans="1:2" ht="14.4">
      <c r="A786" s="68">
        <v>44253</v>
      </c>
      <c r="B786" s="70">
        <v>1190682</v>
      </c>
    </row>
    <row r="787" spans="1:2" ht="14.4">
      <c r="A787" s="68">
        <v>44254</v>
      </c>
      <c r="B787" s="70">
        <v>1049692</v>
      </c>
    </row>
    <row r="788" spans="1:2" ht="14.4">
      <c r="A788" s="68">
        <v>44255</v>
      </c>
      <c r="B788" s="70">
        <v>744812</v>
      </c>
    </row>
    <row r="789" spans="1:2" ht="14.4">
      <c r="A789" s="68">
        <v>44256</v>
      </c>
      <c r="B789" s="70">
        <v>826924</v>
      </c>
    </row>
    <row r="790" spans="1:2" ht="14.4">
      <c r="A790" s="68">
        <v>44257</v>
      </c>
      <c r="B790" s="70">
        <v>1107534</v>
      </c>
    </row>
    <row r="791" spans="1:2" ht="14.4">
      <c r="A791" s="68">
        <v>44258</v>
      </c>
      <c r="B791" s="70">
        <v>1168734</v>
      </c>
    </row>
    <row r="792" spans="1:2" ht="14.4">
      <c r="A792" s="68">
        <v>44259</v>
      </c>
      <c r="B792" s="70">
        <v>992406</v>
      </c>
    </row>
    <row r="793" spans="1:2" ht="14.4">
      <c r="A793" s="68">
        <v>44260</v>
      </c>
      <c r="B793" s="70">
        <v>1278557</v>
      </c>
    </row>
    <row r="794" spans="1:2" ht="14.4">
      <c r="A794" s="68">
        <v>44261</v>
      </c>
      <c r="B794" s="70">
        <v>1119303</v>
      </c>
    </row>
    <row r="795" spans="1:2" ht="14.4">
      <c r="A795" s="68">
        <v>44262</v>
      </c>
      <c r="B795" s="70">
        <v>825745</v>
      </c>
    </row>
    <row r="796" spans="1:2" ht="14.4">
      <c r="A796" s="68">
        <v>44263</v>
      </c>
      <c r="B796" s="70">
        <v>974221</v>
      </c>
    </row>
    <row r="797" spans="1:2" ht="14.4">
      <c r="A797" s="68">
        <v>44264</v>
      </c>
      <c r="B797" s="70">
        <v>1286894</v>
      </c>
    </row>
    <row r="798" spans="1:2" ht="14.4">
      <c r="A798" s="68">
        <v>44265</v>
      </c>
      <c r="B798" s="70">
        <v>1409771</v>
      </c>
    </row>
    <row r="799" spans="1:2" ht="14.4">
      <c r="A799" s="68">
        <v>44266</v>
      </c>
      <c r="B799" s="70">
        <v>1227484</v>
      </c>
    </row>
    <row r="800" spans="1:2" ht="14.4">
      <c r="A800" s="68">
        <v>44267</v>
      </c>
      <c r="B800" s="70">
        <v>1345284</v>
      </c>
    </row>
    <row r="801" spans="1:2" ht="14.4">
      <c r="A801" s="68">
        <v>44268</v>
      </c>
      <c r="B801" s="70">
        <v>1267345</v>
      </c>
    </row>
    <row r="802" spans="1:2" ht="14.4">
      <c r="A802" s="68">
        <v>44269</v>
      </c>
      <c r="B802" s="70">
        <v>1092548</v>
      </c>
    </row>
    <row r="803" spans="1:2" ht="14.4">
      <c r="A803" s="68">
        <v>44270</v>
      </c>
      <c r="B803" s="70">
        <v>1146539</v>
      </c>
    </row>
    <row r="804" spans="1:2" ht="14.4">
      <c r="A804" s="68">
        <v>44271</v>
      </c>
      <c r="B804" s="70">
        <v>1413141</v>
      </c>
    </row>
    <row r="805" spans="1:2" ht="14.4">
      <c r="A805" s="68">
        <v>44272</v>
      </c>
      <c r="B805" s="70">
        <v>1477841</v>
      </c>
    </row>
    <row r="806" spans="1:2" ht="14.4">
      <c r="A806" s="68">
        <v>44273</v>
      </c>
      <c r="B806" s="70">
        <v>1373259</v>
      </c>
    </row>
    <row r="807" spans="1:2" ht="14.4">
      <c r="A807" s="68">
        <v>44274</v>
      </c>
      <c r="B807" s="70">
        <v>1543136</v>
      </c>
    </row>
    <row r="808" spans="1:2" ht="14.4">
      <c r="A808" s="68">
        <v>44275</v>
      </c>
      <c r="B808" s="70">
        <v>1360290</v>
      </c>
    </row>
    <row r="809" spans="1:2" ht="14.4">
      <c r="A809" s="68">
        <v>44276</v>
      </c>
      <c r="B809" s="70">
        <v>1076453</v>
      </c>
    </row>
    <row r="810" spans="1:2" ht="14.4">
      <c r="A810" s="68">
        <v>44277</v>
      </c>
      <c r="B810" s="70">
        <v>1164954</v>
      </c>
    </row>
    <row r="811" spans="1:2" ht="14.4">
      <c r="A811" s="68">
        <v>44278</v>
      </c>
      <c r="B811" s="70">
        <v>1444744</v>
      </c>
    </row>
    <row r="812" spans="1:2" ht="14.4">
      <c r="A812" s="68">
        <v>44279</v>
      </c>
      <c r="B812" s="70">
        <v>1535156</v>
      </c>
    </row>
    <row r="813" spans="1:2" ht="14.4">
      <c r="A813" s="68">
        <v>44280</v>
      </c>
      <c r="B813" s="70">
        <v>1408198</v>
      </c>
    </row>
    <row r="814" spans="1:2" ht="14.4">
      <c r="A814" s="68">
        <v>44281</v>
      </c>
      <c r="B814" s="70">
        <v>1574228</v>
      </c>
    </row>
    <row r="815" spans="1:2" ht="14.4">
      <c r="A815" s="68">
        <v>44282</v>
      </c>
      <c r="B815" s="70">
        <v>1406234</v>
      </c>
    </row>
    <row r="816" spans="1:2" ht="14.4">
      <c r="A816" s="68">
        <v>44283</v>
      </c>
      <c r="B816" s="70">
        <v>1130520</v>
      </c>
    </row>
    <row r="817" spans="1:2" ht="14.4">
      <c r="A817" s="68">
        <v>44284</v>
      </c>
      <c r="B817" s="70">
        <v>1278113</v>
      </c>
    </row>
    <row r="818" spans="1:2" ht="14.4">
      <c r="A818" s="68">
        <v>44285</v>
      </c>
      <c r="B818" s="70">
        <v>1562239</v>
      </c>
    </row>
    <row r="819" spans="1:2" ht="14.4">
      <c r="A819" s="68">
        <v>44286</v>
      </c>
      <c r="B819" s="70">
        <v>1580785</v>
      </c>
    </row>
    <row r="820" spans="1:2" ht="14.4">
      <c r="A820" s="68">
        <v>44287</v>
      </c>
      <c r="B820" s="70">
        <v>1397958</v>
      </c>
    </row>
    <row r="821" spans="1:2" ht="14.4">
      <c r="A821" s="68">
        <v>44288</v>
      </c>
      <c r="B821" s="70">
        <v>1543474</v>
      </c>
    </row>
    <row r="822" spans="1:2" ht="14.4">
      <c r="A822" s="68">
        <v>44289</v>
      </c>
      <c r="B822" s="70">
        <v>1561959</v>
      </c>
    </row>
    <row r="823" spans="1:2" ht="14.4">
      <c r="A823" s="68">
        <v>44290</v>
      </c>
      <c r="B823" s="70">
        <v>1195306</v>
      </c>
    </row>
    <row r="824" spans="1:2" ht="14.4">
      <c r="A824" s="68">
        <v>44291</v>
      </c>
      <c r="B824" s="70">
        <v>1230939</v>
      </c>
    </row>
    <row r="825" spans="1:2" ht="14.4">
      <c r="A825" s="68">
        <v>44292</v>
      </c>
      <c r="B825" s="70">
        <v>1510829</v>
      </c>
    </row>
    <row r="826" spans="1:2" ht="14.4">
      <c r="A826" s="68">
        <v>44293</v>
      </c>
      <c r="B826" s="70">
        <v>1549181</v>
      </c>
    </row>
    <row r="827" spans="1:2" ht="14.4">
      <c r="A827" s="68">
        <v>44294</v>
      </c>
      <c r="B827" s="70">
        <v>1378237</v>
      </c>
    </row>
    <row r="828" spans="1:2" ht="14.4">
      <c r="A828" s="68">
        <v>44295</v>
      </c>
      <c r="B828" s="70">
        <v>1561495</v>
      </c>
    </row>
    <row r="829" spans="1:2" ht="14.4">
      <c r="A829" s="68">
        <v>44296</v>
      </c>
      <c r="B829" s="70">
        <v>1468972</v>
      </c>
    </row>
    <row r="830" spans="1:2" ht="14.4">
      <c r="A830" s="68">
        <v>44297</v>
      </c>
      <c r="B830" s="70">
        <v>1085034</v>
      </c>
    </row>
    <row r="831" spans="1:2" ht="14.4">
      <c r="A831" s="68">
        <v>44298</v>
      </c>
      <c r="B831" s="70">
        <v>1152703</v>
      </c>
    </row>
    <row r="832" spans="1:2" ht="14.4">
      <c r="A832" s="68">
        <v>44299</v>
      </c>
      <c r="B832" s="70">
        <v>1491435</v>
      </c>
    </row>
    <row r="833" spans="1:2" ht="14.4">
      <c r="A833" s="68">
        <v>44300</v>
      </c>
      <c r="B833" s="70">
        <v>1468218</v>
      </c>
    </row>
    <row r="834" spans="1:2" ht="14.4">
      <c r="A834" s="68">
        <v>44301</v>
      </c>
      <c r="B834" s="70">
        <v>1277815</v>
      </c>
    </row>
    <row r="835" spans="1:2" ht="14.4">
      <c r="A835" s="68">
        <v>44302</v>
      </c>
      <c r="B835" s="70">
        <v>1572383</v>
      </c>
    </row>
    <row r="836" spans="1:2" ht="14.4">
      <c r="A836" s="68">
        <v>44303</v>
      </c>
      <c r="B836" s="70">
        <v>1412500</v>
      </c>
    </row>
    <row r="837" spans="1:2" ht="14.4">
      <c r="A837" s="68">
        <v>44304</v>
      </c>
      <c r="B837" s="70">
        <v>1082443</v>
      </c>
    </row>
    <row r="838" spans="1:2" ht="14.4">
      <c r="A838" s="68">
        <v>44305</v>
      </c>
      <c r="B838" s="70">
        <v>1164099</v>
      </c>
    </row>
    <row r="839" spans="1:2" ht="14.4">
      <c r="A839" s="68">
        <v>44306</v>
      </c>
      <c r="B839" s="70">
        <v>1509649</v>
      </c>
    </row>
    <row r="840" spans="1:2" ht="14.4">
      <c r="A840" s="68">
        <v>44307</v>
      </c>
      <c r="B840" s="70">
        <v>1521393</v>
      </c>
    </row>
    <row r="841" spans="1:2" ht="14.4">
      <c r="A841" s="68">
        <v>44308</v>
      </c>
      <c r="B841" s="70">
        <v>1259724</v>
      </c>
    </row>
    <row r="842" spans="1:2" ht="14.4">
      <c r="A842" s="68">
        <v>44309</v>
      </c>
      <c r="B842" s="70">
        <v>1571220</v>
      </c>
    </row>
    <row r="843" spans="1:2" ht="14.4">
      <c r="A843" s="68">
        <v>44310</v>
      </c>
      <c r="B843" s="70">
        <v>1369410</v>
      </c>
    </row>
    <row r="844" spans="1:2" ht="14.4">
      <c r="A844" s="68">
        <v>44311</v>
      </c>
      <c r="B844" s="70">
        <v>1077199</v>
      </c>
    </row>
    <row r="845" spans="1:2" ht="14.4">
      <c r="A845" s="68">
        <v>44312</v>
      </c>
      <c r="B845" s="70">
        <v>1184326</v>
      </c>
    </row>
    <row r="846" spans="1:2" ht="14.4">
      <c r="A846" s="68">
        <v>44313</v>
      </c>
      <c r="B846" s="70">
        <v>1526681</v>
      </c>
    </row>
    <row r="847" spans="1:2" ht="14.4">
      <c r="A847" s="68">
        <v>44314</v>
      </c>
      <c r="B847" s="70">
        <v>1558553</v>
      </c>
    </row>
    <row r="848" spans="1:2" ht="14.4">
      <c r="A848" s="68">
        <v>44315</v>
      </c>
      <c r="B848" s="70">
        <v>1335535</v>
      </c>
    </row>
    <row r="849" spans="1:2" ht="14.4">
      <c r="A849" s="68">
        <v>44316</v>
      </c>
      <c r="B849" s="70">
        <v>1626962</v>
      </c>
    </row>
    <row r="850" spans="1:2" ht="14.4">
      <c r="A850" s="68">
        <v>44317</v>
      </c>
      <c r="B850" s="70">
        <v>1463672</v>
      </c>
    </row>
    <row r="851" spans="1:2" ht="14.4">
      <c r="A851" s="68">
        <v>44318</v>
      </c>
      <c r="B851" s="70">
        <v>1134103</v>
      </c>
    </row>
    <row r="852" spans="1:2" ht="14.4">
      <c r="A852" s="68">
        <v>44319</v>
      </c>
      <c r="B852" s="70">
        <v>1268938</v>
      </c>
    </row>
    <row r="853" spans="1:2" ht="14.4">
      <c r="A853" s="68">
        <v>44320</v>
      </c>
      <c r="B853" s="70">
        <v>1644050</v>
      </c>
    </row>
    <row r="854" spans="1:2" ht="14.4">
      <c r="A854" s="68">
        <v>44321</v>
      </c>
      <c r="B854" s="70">
        <v>1703267</v>
      </c>
    </row>
    <row r="855" spans="1:2" ht="14.4">
      <c r="A855" s="68">
        <v>44322</v>
      </c>
      <c r="B855" s="70">
        <v>1429657</v>
      </c>
    </row>
    <row r="856" spans="1:2" ht="14.4">
      <c r="A856" s="68">
        <v>44323</v>
      </c>
      <c r="B856" s="70">
        <v>1707805</v>
      </c>
    </row>
    <row r="857" spans="1:2" ht="14.4">
      <c r="A857" s="68">
        <v>44324</v>
      </c>
      <c r="B857" s="70">
        <v>1657722</v>
      </c>
    </row>
    <row r="858" spans="1:2" ht="14.4">
      <c r="A858" s="68">
        <v>44325</v>
      </c>
      <c r="B858" s="70">
        <v>1315493</v>
      </c>
    </row>
    <row r="859" spans="1:2" ht="14.4">
      <c r="A859" s="68">
        <v>44326</v>
      </c>
      <c r="B859" s="70">
        <v>1424664</v>
      </c>
    </row>
    <row r="860" spans="1:2" ht="14.4">
      <c r="A860" s="68">
        <v>44327</v>
      </c>
      <c r="B860" s="70">
        <v>1743515</v>
      </c>
    </row>
    <row r="861" spans="1:2" ht="14.4">
      <c r="A861" s="68">
        <v>44328</v>
      </c>
      <c r="B861" s="70">
        <v>1716561</v>
      </c>
    </row>
    <row r="862" spans="1:2" ht="14.4">
      <c r="A862" s="68">
        <v>44329</v>
      </c>
      <c r="B862" s="70">
        <v>1453267</v>
      </c>
    </row>
    <row r="863" spans="1:2" ht="14.4">
      <c r="A863" s="68">
        <v>44330</v>
      </c>
      <c r="B863" s="70">
        <v>1850531</v>
      </c>
    </row>
    <row r="864" spans="1:2" ht="14.4">
      <c r="A864" s="68">
        <v>44331</v>
      </c>
      <c r="B864" s="70">
        <v>1734541</v>
      </c>
    </row>
    <row r="865" spans="1:2" ht="14.4">
      <c r="A865" s="68">
        <v>44332</v>
      </c>
      <c r="B865" s="70">
        <v>1408017</v>
      </c>
    </row>
    <row r="866" spans="1:2" ht="14.4">
      <c r="A866" s="68">
        <v>44333</v>
      </c>
      <c r="B866" s="70">
        <v>1496089</v>
      </c>
    </row>
    <row r="867" spans="1:2" ht="14.4">
      <c r="A867" s="68">
        <v>44334</v>
      </c>
      <c r="B867" s="70">
        <v>1728496</v>
      </c>
    </row>
    <row r="868" spans="1:2" ht="14.4">
      <c r="A868" s="68">
        <v>44335</v>
      </c>
      <c r="B868" s="70">
        <v>1820433</v>
      </c>
    </row>
    <row r="869" spans="1:2" ht="14.4">
      <c r="A869" s="68">
        <v>44336</v>
      </c>
      <c r="B869" s="70">
        <v>1550044</v>
      </c>
    </row>
    <row r="870" spans="1:2" ht="14.4">
      <c r="A870" s="68">
        <v>44337</v>
      </c>
      <c r="B870" s="70">
        <v>1863697</v>
      </c>
    </row>
    <row r="871" spans="1:2" ht="14.4">
      <c r="A871" s="68">
        <v>44338</v>
      </c>
      <c r="B871" s="70">
        <v>1747353</v>
      </c>
    </row>
    <row r="872" spans="1:2" ht="14.4">
      <c r="A872" s="68">
        <v>44339</v>
      </c>
      <c r="B872" s="70">
        <v>1470840</v>
      </c>
    </row>
    <row r="873" spans="1:2" ht="14.4">
      <c r="A873" s="68">
        <v>44340</v>
      </c>
      <c r="B873" s="70">
        <v>1618169</v>
      </c>
    </row>
    <row r="874" spans="1:2" ht="14.4">
      <c r="A874" s="68">
        <v>44341</v>
      </c>
      <c r="B874" s="70">
        <v>1854534</v>
      </c>
    </row>
    <row r="875" spans="1:2" ht="14.4">
      <c r="A875" s="68">
        <v>44342</v>
      </c>
      <c r="B875" s="70">
        <v>1959593</v>
      </c>
    </row>
    <row r="876" spans="1:2" ht="14.4">
      <c r="A876" s="68">
        <v>44343</v>
      </c>
      <c r="B876" s="70">
        <v>1605810</v>
      </c>
    </row>
    <row r="877" spans="1:2" ht="14.4">
      <c r="A877" s="68">
        <v>44344</v>
      </c>
      <c r="B877" s="70">
        <v>1650454</v>
      </c>
    </row>
    <row r="878" spans="1:2" ht="14.4">
      <c r="A878" s="68">
        <v>44345</v>
      </c>
      <c r="B878" s="70">
        <v>1900170</v>
      </c>
    </row>
    <row r="879" spans="1:2" ht="14.4">
      <c r="A879" s="68">
        <v>44346</v>
      </c>
      <c r="B879" s="70">
        <v>1682752</v>
      </c>
    </row>
    <row r="880" spans="1:2" ht="14.4">
      <c r="A880" s="68">
        <v>44347</v>
      </c>
      <c r="B880" s="70">
        <v>1587910</v>
      </c>
    </row>
    <row r="881" spans="1:2" ht="14.4">
      <c r="A881" s="68">
        <v>44348</v>
      </c>
      <c r="B881" s="70">
        <v>1815931</v>
      </c>
    </row>
    <row r="882" spans="1:2" ht="14.4">
      <c r="A882" s="68">
        <v>44349</v>
      </c>
      <c r="B882" s="70">
        <v>1879885</v>
      </c>
    </row>
    <row r="883" spans="1:2" ht="14.4">
      <c r="A883" s="68">
        <v>44350</v>
      </c>
      <c r="B883" s="70">
        <v>1681192</v>
      </c>
    </row>
    <row r="884" spans="1:2" ht="14.4">
      <c r="A884" s="68">
        <v>44351</v>
      </c>
      <c r="B884" s="70">
        <v>1984658</v>
      </c>
    </row>
    <row r="885" spans="1:2" ht="14.4">
      <c r="A885" s="68">
        <v>44352</v>
      </c>
      <c r="B885" s="70">
        <v>1828396</v>
      </c>
    </row>
    <row r="886" spans="1:2" ht="14.4">
      <c r="A886" s="68">
        <v>44353</v>
      </c>
      <c r="B886" s="70">
        <v>1560561</v>
      </c>
    </row>
    <row r="887" spans="1:2" ht="14.4">
      <c r="A887" s="68">
        <v>44354</v>
      </c>
      <c r="B887" s="70">
        <v>1669537</v>
      </c>
    </row>
    <row r="888" spans="1:2" ht="14.4">
      <c r="A888" s="68">
        <v>44355</v>
      </c>
      <c r="B888" s="70">
        <v>1975189</v>
      </c>
    </row>
    <row r="889" spans="1:2" ht="14.4">
      <c r="A889" s="68">
        <v>44356</v>
      </c>
      <c r="B889" s="70">
        <v>2028961</v>
      </c>
    </row>
    <row r="890" spans="1:2" ht="14.4">
      <c r="A890" s="68">
        <v>44357</v>
      </c>
      <c r="B890" s="70">
        <v>1812797</v>
      </c>
    </row>
    <row r="891" spans="1:2" ht="14.4">
      <c r="A891" s="68">
        <v>44358</v>
      </c>
      <c r="B891" s="70">
        <v>2097433</v>
      </c>
    </row>
    <row r="892" spans="1:2" ht="14.4">
      <c r="A892" s="68">
        <v>44359</v>
      </c>
      <c r="B892" s="70">
        <v>1800954</v>
      </c>
    </row>
    <row r="893" spans="1:2" ht="14.4">
      <c r="A893" s="68">
        <v>44360</v>
      </c>
      <c r="B893" s="70">
        <v>1678688</v>
      </c>
    </row>
    <row r="894" spans="1:2" ht="14.4">
      <c r="A894" s="68">
        <v>44361</v>
      </c>
      <c r="B894" s="70">
        <v>1792370</v>
      </c>
    </row>
    <row r="895" spans="1:2" ht="14.4">
      <c r="A895" s="68">
        <v>44362</v>
      </c>
      <c r="B895" s="70">
        <v>2039425</v>
      </c>
    </row>
    <row r="896" spans="1:2" ht="14.4">
      <c r="A896" s="68">
        <v>44363</v>
      </c>
      <c r="B896" s="70">
        <v>2081115</v>
      </c>
    </row>
    <row r="897" spans="1:2" ht="14.4">
      <c r="A897" s="68">
        <v>44364</v>
      </c>
      <c r="B897" s="70">
        <v>1882381</v>
      </c>
    </row>
    <row r="898" spans="1:2" ht="14.4">
      <c r="A898" s="68">
        <v>44365</v>
      </c>
      <c r="B898" s="70">
        <v>2100761</v>
      </c>
    </row>
    <row r="899" spans="1:2" ht="14.4">
      <c r="A899" s="68">
        <v>44366</v>
      </c>
      <c r="B899" s="70">
        <v>2030577</v>
      </c>
    </row>
    <row r="900" spans="1:2" ht="14.4">
      <c r="A900" s="68">
        <v>44367</v>
      </c>
      <c r="B900" s="70">
        <v>1795141</v>
      </c>
    </row>
    <row r="901" spans="1:2" ht="14.4">
      <c r="A901" s="68">
        <v>44368</v>
      </c>
      <c r="B901" s="70">
        <v>1801329</v>
      </c>
    </row>
    <row r="902" spans="1:2" ht="14.4">
      <c r="A902" s="68">
        <v>44369</v>
      </c>
      <c r="B902" s="70">
        <v>2085327</v>
      </c>
    </row>
    <row r="903" spans="1:2" ht="14.4">
      <c r="A903" s="68">
        <v>44370</v>
      </c>
      <c r="B903" s="70">
        <v>2137584</v>
      </c>
    </row>
    <row r="904" spans="1:2" ht="14.4">
      <c r="A904" s="68">
        <v>44371</v>
      </c>
      <c r="B904" s="70">
        <v>1918705</v>
      </c>
    </row>
    <row r="905" spans="1:2" ht="14.4">
      <c r="A905" s="68">
        <v>44372</v>
      </c>
      <c r="B905" s="70">
        <v>2167380</v>
      </c>
    </row>
    <row r="906" spans="1:2" ht="14.4">
      <c r="A906" s="68">
        <v>44373</v>
      </c>
      <c r="B906" s="70">
        <v>2066964</v>
      </c>
    </row>
    <row r="907" spans="1:2" ht="14.4">
      <c r="A907" s="68">
        <v>44374</v>
      </c>
      <c r="B907" s="70">
        <v>1808306</v>
      </c>
    </row>
    <row r="908" spans="1:2" ht="14.4">
      <c r="A908" s="68">
        <v>44375</v>
      </c>
      <c r="B908" s="70">
        <v>1920663</v>
      </c>
    </row>
    <row r="909" spans="1:2" ht="14.4">
      <c r="A909" s="68">
        <v>44376</v>
      </c>
      <c r="B909" s="70">
        <v>2147090</v>
      </c>
    </row>
    <row r="910" spans="1:2" ht="14.4">
      <c r="A910" s="68">
        <v>44377</v>
      </c>
      <c r="B910" s="70">
        <v>2196411</v>
      </c>
    </row>
    <row r="911" spans="1:2" ht="14.4">
      <c r="A911" s="68">
        <v>44378</v>
      </c>
      <c r="B911" s="70">
        <v>1915017</v>
      </c>
    </row>
    <row r="912" spans="1:2" ht="14.4">
      <c r="A912" s="68">
        <v>44379</v>
      </c>
      <c r="B912" s="70">
        <v>1681896</v>
      </c>
    </row>
    <row r="913" spans="1:2" ht="14.4">
      <c r="A913" s="68">
        <v>44380</v>
      </c>
      <c r="B913" s="70">
        <v>2160147</v>
      </c>
    </row>
    <row r="914" spans="1:2" ht="14.4">
      <c r="A914" s="68">
        <v>44381</v>
      </c>
      <c r="B914" s="70">
        <v>1889911</v>
      </c>
    </row>
    <row r="915" spans="1:2" ht="14.4">
      <c r="A915" s="68">
        <v>44382</v>
      </c>
      <c r="B915" s="70">
        <v>1880160</v>
      </c>
    </row>
    <row r="916" spans="1:2" ht="14.4">
      <c r="A916" s="68">
        <v>44383</v>
      </c>
      <c r="B916" s="70">
        <v>2027364</v>
      </c>
    </row>
    <row r="917" spans="1:2" ht="14.4">
      <c r="A917" s="68">
        <v>44384</v>
      </c>
      <c r="B917" s="70">
        <v>2147903</v>
      </c>
    </row>
    <row r="918" spans="1:2" ht="14.4">
      <c r="A918" s="68">
        <v>44385</v>
      </c>
      <c r="B918" s="70">
        <v>1987652</v>
      </c>
    </row>
    <row r="919" spans="1:2" ht="14.4">
      <c r="A919" s="68">
        <v>44386</v>
      </c>
      <c r="B919" s="70">
        <v>2198635</v>
      </c>
    </row>
    <row r="920" spans="1:2" ht="14.4">
      <c r="A920" s="68">
        <v>44387</v>
      </c>
      <c r="B920" s="70">
        <v>2093066</v>
      </c>
    </row>
    <row r="921" spans="1:2" ht="14.4">
      <c r="A921" s="68">
        <v>44388</v>
      </c>
      <c r="B921" s="70">
        <v>1832878</v>
      </c>
    </row>
    <row r="922" spans="1:2" ht="14.4">
      <c r="A922" s="68">
        <v>44389</v>
      </c>
      <c r="B922" s="70">
        <v>1900945</v>
      </c>
    </row>
    <row r="923" spans="1:2" ht="14.4">
      <c r="A923" s="68">
        <v>44390</v>
      </c>
      <c r="B923" s="70">
        <v>2152053</v>
      </c>
    </row>
    <row r="924" spans="1:2" ht="14.4">
      <c r="A924" s="68">
        <v>44391</v>
      </c>
      <c r="B924" s="70">
        <v>2199815</v>
      </c>
    </row>
    <row r="925" spans="1:2" ht="14.4">
      <c r="A925" s="68">
        <v>44392</v>
      </c>
      <c r="B925" s="70">
        <v>1979981</v>
      </c>
    </row>
    <row r="926" spans="1:2" ht="14.4">
      <c r="A926" s="68">
        <v>44393</v>
      </c>
      <c r="B926" s="70">
        <v>2227704</v>
      </c>
    </row>
    <row r="927" spans="1:2" ht="14.4">
      <c r="A927" s="68">
        <v>44394</v>
      </c>
      <c r="B927" s="70">
        <v>2141429</v>
      </c>
    </row>
    <row r="928" spans="1:2" ht="14.4">
      <c r="A928" s="68">
        <v>44395</v>
      </c>
      <c r="B928" s="70">
        <v>1871986</v>
      </c>
    </row>
    <row r="929" spans="1:2" ht="14.4">
      <c r="A929" s="68">
        <v>44396</v>
      </c>
      <c r="B929" s="70">
        <v>1934918</v>
      </c>
    </row>
    <row r="930" spans="1:2" ht="14.4">
      <c r="A930" s="68">
        <v>44397</v>
      </c>
      <c r="B930" s="70">
        <v>2101343</v>
      </c>
    </row>
    <row r="931" spans="1:2" ht="14.4">
      <c r="A931" s="68">
        <v>44398</v>
      </c>
      <c r="B931" s="70">
        <v>2159300</v>
      </c>
    </row>
    <row r="932" spans="1:2" ht="14.4">
      <c r="A932" s="68">
        <v>44399</v>
      </c>
      <c r="B932" s="70">
        <v>1942871</v>
      </c>
    </row>
    <row r="933" spans="1:2" ht="14.4">
      <c r="A933" s="68">
        <v>44400</v>
      </c>
      <c r="B933" s="70">
        <v>2177129</v>
      </c>
    </row>
    <row r="934" spans="1:2" ht="14.4">
      <c r="A934" s="68">
        <v>44401</v>
      </c>
      <c r="B934" s="70">
        <v>2124474</v>
      </c>
    </row>
    <row r="935" spans="1:2" ht="14.4">
      <c r="A935" s="68">
        <v>44402</v>
      </c>
      <c r="B935" s="70">
        <v>1858328</v>
      </c>
    </row>
    <row r="936" spans="1:2" ht="14.4">
      <c r="A936" s="68">
        <v>44403</v>
      </c>
      <c r="B936" s="70">
        <v>1923980</v>
      </c>
    </row>
    <row r="937" spans="1:2" ht="14.4">
      <c r="A937" s="68">
        <v>44404</v>
      </c>
      <c r="B937" s="70">
        <v>2127634</v>
      </c>
    </row>
    <row r="938" spans="1:2" ht="14.4">
      <c r="A938" s="68">
        <v>44405</v>
      </c>
      <c r="B938" s="70">
        <v>2198585</v>
      </c>
    </row>
    <row r="939" spans="1:2" ht="14.4">
      <c r="A939" s="68">
        <v>44406</v>
      </c>
      <c r="B939" s="70">
        <v>2007412</v>
      </c>
    </row>
    <row r="940" spans="1:2" ht="14.4">
      <c r="A940" s="68">
        <v>44407</v>
      </c>
      <c r="B940" s="70">
        <v>2238462</v>
      </c>
    </row>
    <row r="941" spans="1:2" ht="14.4">
      <c r="A941" s="68">
        <v>44408</v>
      </c>
      <c r="B941" s="70">
        <v>2031758</v>
      </c>
    </row>
    <row r="942" spans="1:2" ht="14.4">
      <c r="A942" s="68">
        <v>44409</v>
      </c>
      <c r="B942" s="70">
        <v>1797120</v>
      </c>
    </row>
    <row r="943" spans="1:2" ht="14.4">
      <c r="A943" s="68">
        <v>44410</v>
      </c>
      <c r="B943" s="70">
        <v>1855299</v>
      </c>
    </row>
    <row r="944" spans="1:2" ht="14.4">
      <c r="A944" s="68">
        <v>44411</v>
      </c>
      <c r="B944" s="70">
        <v>2063720</v>
      </c>
    </row>
    <row r="945" spans="1:2" ht="14.4">
      <c r="A945" s="68">
        <v>44412</v>
      </c>
      <c r="B945" s="70">
        <v>2109091</v>
      </c>
    </row>
    <row r="946" spans="1:2" ht="14.4">
      <c r="A946" s="68">
        <v>44413</v>
      </c>
      <c r="B946" s="70">
        <v>1925641</v>
      </c>
    </row>
    <row r="947" spans="1:2" ht="14.4">
      <c r="A947" s="68">
        <v>44414</v>
      </c>
      <c r="B947" s="70">
        <v>2168264</v>
      </c>
    </row>
    <row r="948" spans="1:2" ht="14.4">
      <c r="A948" s="68">
        <v>44415</v>
      </c>
      <c r="B948" s="70">
        <v>2022858</v>
      </c>
    </row>
    <row r="949" spans="1:2" ht="14.4">
      <c r="A949" s="68">
        <v>44416</v>
      </c>
      <c r="B949" s="70">
        <v>1727075</v>
      </c>
    </row>
    <row r="950" spans="1:2" ht="14.4">
      <c r="A950" s="68">
        <v>44417</v>
      </c>
      <c r="B950" s="70">
        <v>1761348</v>
      </c>
    </row>
    <row r="951" spans="1:2" ht="14.4">
      <c r="A951" s="68">
        <v>44418</v>
      </c>
      <c r="B951" s="70">
        <v>2045301</v>
      </c>
    </row>
    <row r="952" spans="1:2" ht="14.4">
      <c r="A952" s="68">
        <v>44419</v>
      </c>
      <c r="B952" s="70">
        <v>2065379</v>
      </c>
    </row>
    <row r="953" spans="1:2" ht="14.4">
      <c r="A953" s="68">
        <v>44420</v>
      </c>
      <c r="B953" s="70">
        <v>1811767</v>
      </c>
    </row>
    <row r="954" spans="1:2" ht="14.4">
      <c r="A954" s="68">
        <v>44421</v>
      </c>
      <c r="B954" s="70">
        <v>2114166</v>
      </c>
    </row>
    <row r="955" spans="1:2" ht="14.4">
      <c r="A955" s="68">
        <v>44422</v>
      </c>
      <c r="B955" s="70">
        <v>1980585</v>
      </c>
    </row>
    <row r="956" spans="1:2" ht="14.4">
      <c r="A956" s="68">
        <v>44423</v>
      </c>
      <c r="B956" s="70">
        <v>1607238</v>
      </c>
    </row>
    <row r="957" spans="1:2" ht="14.4">
      <c r="A957" s="68">
        <v>44424</v>
      </c>
      <c r="B957" s="70">
        <v>1678231</v>
      </c>
    </row>
    <row r="958" spans="1:2" ht="14.4">
      <c r="A958" s="68">
        <v>44425</v>
      </c>
      <c r="B958" s="70">
        <v>1945026</v>
      </c>
    </row>
    <row r="959" spans="1:2" ht="14.4">
      <c r="A959" s="68">
        <v>44426</v>
      </c>
      <c r="B959" s="70">
        <v>1990608</v>
      </c>
    </row>
    <row r="960" spans="1:2" ht="14.4">
      <c r="A960" s="68">
        <v>44427</v>
      </c>
      <c r="B960" s="70">
        <v>1685462</v>
      </c>
    </row>
    <row r="961" spans="1:2" ht="14.4">
      <c r="A961" s="68">
        <v>44428</v>
      </c>
      <c r="B961" s="70">
        <v>1965020</v>
      </c>
    </row>
    <row r="962" spans="1:2" ht="14.4">
      <c r="A962" s="68">
        <v>44429</v>
      </c>
      <c r="B962" s="70">
        <v>1820355</v>
      </c>
    </row>
    <row r="963" spans="1:2" ht="14.4">
      <c r="A963" s="68">
        <v>44430</v>
      </c>
      <c r="B963" s="70">
        <v>1468219</v>
      </c>
    </row>
    <row r="964" spans="1:2" ht="14.4">
      <c r="A964" s="68">
        <v>44431</v>
      </c>
      <c r="B964" s="70">
        <v>1539707</v>
      </c>
    </row>
    <row r="965" spans="1:2" ht="14.4">
      <c r="A965" s="68">
        <v>44432</v>
      </c>
      <c r="B965" s="70">
        <v>1826310</v>
      </c>
    </row>
    <row r="966" spans="1:2" ht="14.4">
      <c r="A966" s="68">
        <v>44433</v>
      </c>
      <c r="B966" s="70">
        <v>1853622</v>
      </c>
    </row>
    <row r="967" spans="1:2" ht="14.4">
      <c r="A967" s="68">
        <v>44434</v>
      </c>
      <c r="B967" s="70">
        <v>1511294</v>
      </c>
    </row>
    <row r="968" spans="1:2" ht="14.4">
      <c r="A968" s="68">
        <v>44435</v>
      </c>
      <c r="B968" s="70">
        <v>1900658</v>
      </c>
    </row>
    <row r="969" spans="1:2" ht="14.4">
      <c r="A969" s="68">
        <v>44436</v>
      </c>
      <c r="B969" s="70">
        <v>1629475</v>
      </c>
    </row>
    <row r="970" spans="1:2" ht="14.4">
      <c r="A970" s="68">
        <v>44437</v>
      </c>
      <c r="B970" s="70">
        <v>1345064</v>
      </c>
    </row>
    <row r="971" spans="1:2" ht="14.4">
      <c r="A971" s="68">
        <v>44438</v>
      </c>
      <c r="B971" s="70">
        <v>1465197</v>
      </c>
    </row>
    <row r="972" spans="1:2" ht="14.4">
      <c r="A972" s="68">
        <v>44439</v>
      </c>
      <c r="B972" s="70">
        <v>1896846</v>
      </c>
    </row>
    <row r="973" spans="1:2" ht="14.4">
      <c r="A973" s="68">
        <v>44440</v>
      </c>
      <c r="B973" s="70">
        <v>2129999</v>
      </c>
    </row>
    <row r="974" spans="1:2" ht="14.4">
      <c r="A974" s="68">
        <v>44441</v>
      </c>
      <c r="B974" s="70">
        <v>1545955</v>
      </c>
    </row>
    <row r="975" spans="1:2" ht="14.4">
      <c r="A975" s="68">
        <v>44442</v>
      </c>
      <c r="B975" s="70">
        <v>1630786</v>
      </c>
    </row>
    <row r="976" spans="1:2" ht="14.4">
      <c r="A976" s="68">
        <v>44443</v>
      </c>
      <c r="B976" s="70">
        <v>2025556</v>
      </c>
    </row>
    <row r="977" spans="1:2" ht="14.4">
      <c r="A977" s="68">
        <v>44444</v>
      </c>
      <c r="B977" s="70">
        <v>1662932</v>
      </c>
    </row>
    <row r="978" spans="1:2" ht="14.4">
      <c r="A978" s="68">
        <v>44445</v>
      </c>
      <c r="B978" s="70">
        <v>1439804</v>
      </c>
    </row>
    <row r="979" spans="1:2" ht="14.4">
      <c r="A979" s="68">
        <v>44446</v>
      </c>
      <c r="B979" s="70">
        <v>1685668</v>
      </c>
    </row>
    <row r="980" spans="1:2" ht="14.4">
      <c r="A980" s="68">
        <v>44447</v>
      </c>
      <c r="B980" s="70">
        <v>1792979</v>
      </c>
    </row>
    <row r="981" spans="1:2" ht="14.4">
      <c r="A981" s="68">
        <v>44448</v>
      </c>
      <c r="B981" s="70">
        <v>1363653</v>
      </c>
    </row>
    <row r="982" spans="1:2" ht="14.4">
      <c r="A982" s="68">
        <v>44449</v>
      </c>
      <c r="B982" s="70">
        <v>1966456</v>
      </c>
    </row>
    <row r="983" spans="1:2" ht="14.4">
      <c r="A983" s="68">
        <v>44450</v>
      </c>
      <c r="B983" s="70">
        <v>1672895</v>
      </c>
    </row>
    <row r="984" spans="1:2" ht="14.4">
      <c r="A984" s="68">
        <v>44451</v>
      </c>
      <c r="B984" s="70">
        <v>1271516</v>
      </c>
    </row>
    <row r="985" spans="1:2" ht="14.4">
      <c r="A985" s="68">
        <v>44452</v>
      </c>
      <c r="B985" s="70">
        <v>1455913</v>
      </c>
    </row>
    <row r="986" spans="1:2" ht="14.4">
      <c r="A986" s="68">
        <v>44453</v>
      </c>
      <c r="B986" s="70">
        <v>1851345</v>
      </c>
    </row>
    <row r="987" spans="1:2" ht="14.4">
      <c r="A987" s="68">
        <v>44454</v>
      </c>
      <c r="B987" s="70">
        <v>1942337</v>
      </c>
    </row>
    <row r="988" spans="1:2" ht="14.4">
      <c r="A988" s="68">
        <v>44455</v>
      </c>
      <c r="B988" s="70">
        <v>1476269</v>
      </c>
    </row>
    <row r="989" spans="1:2" ht="14.4">
      <c r="A989" s="68">
        <v>44456</v>
      </c>
      <c r="B989" s="70">
        <v>2075468</v>
      </c>
    </row>
    <row r="990" spans="1:2" ht="14.4">
      <c r="A990" s="68">
        <v>44457</v>
      </c>
      <c r="B990" s="70">
        <v>1820152</v>
      </c>
    </row>
    <row r="991" spans="1:2" ht="14.4">
      <c r="A991" s="68">
        <v>44458</v>
      </c>
      <c r="B991" s="70">
        <v>1338166</v>
      </c>
    </row>
    <row r="992" spans="1:2" ht="14.4">
      <c r="A992" s="68">
        <v>44459</v>
      </c>
      <c r="B992" s="70">
        <v>1460478</v>
      </c>
    </row>
    <row r="993" spans="1:2" ht="14.4">
      <c r="A993" s="68">
        <v>44460</v>
      </c>
      <c r="B993" s="70">
        <v>1904732</v>
      </c>
    </row>
    <row r="994" spans="1:2" ht="14.4">
      <c r="A994" s="68">
        <v>44461</v>
      </c>
      <c r="B994" s="70">
        <v>2019891</v>
      </c>
    </row>
    <row r="995" spans="1:2" ht="14.4">
      <c r="A995" s="68">
        <v>44462</v>
      </c>
      <c r="B995" s="70">
        <v>1525438</v>
      </c>
    </row>
    <row r="996" spans="1:2" ht="14.4">
      <c r="A996" s="68">
        <v>44463</v>
      </c>
      <c r="B996" s="70">
        <v>2102155</v>
      </c>
    </row>
    <row r="997" spans="1:2" ht="14.4">
      <c r="A997" s="68">
        <v>44464</v>
      </c>
      <c r="B997" s="70">
        <v>1849171</v>
      </c>
    </row>
    <row r="998" spans="1:2" ht="14.4">
      <c r="A998" s="68">
        <v>44465</v>
      </c>
      <c r="B998" s="70">
        <v>1334997</v>
      </c>
    </row>
    <row r="999" spans="1:2" ht="14.4">
      <c r="A999" s="68">
        <v>44466</v>
      </c>
      <c r="B999" s="70">
        <v>1448369</v>
      </c>
    </row>
    <row r="1000" spans="1:2" ht="14.4">
      <c r="A1000" s="68">
        <v>44467</v>
      </c>
      <c r="B1000" s="70">
        <v>1934592</v>
      </c>
    </row>
    <row r="1001" spans="1:2" ht="14.4">
      <c r="A1001" s="68">
        <v>44468</v>
      </c>
      <c r="B1001" s="70">
        <v>2011794</v>
      </c>
    </row>
    <row r="1002" spans="1:2" ht="14.4">
      <c r="A1002" s="68">
        <v>44469</v>
      </c>
      <c r="B1002" s="70">
        <v>1534114</v>
      </c>
    </row>
    <row r="1003" spans="1:2" ht="14.4">
      <c r="A1003" s="68">
        <v>44470</v>
      </c>
      <c r="B1003" s="70">
        <v>2100167</v>
      </c>
    </row>
    <row r="1004" spans="1:2" ht="14.4">
      <c r="A1004" s="68">
        <v>44471</v>
      </c>
      <c r="B1004" s="70">
        <v>1842054</v>
      </c>
    </row>
    <row r="1005" spans="1:2" ht="14.4">
      <c r="A1005" s="68">
        <v>44472</v>
      </c>
      <c r="B1005" s="70">
        <v>1390201</v>
      </c>
    </row>
    <row r="1006" spans="1:2" ht="14.4">
      <c r="A1006" s="68">
        <v>44473</v>
      </c>
      <c r="B1006" s="70">
        <v>1563565</v>
      </c>
    </row>
    <row r="1007" spans="1:2" ht="14.4">
      <c r="A1007" s="68">
        <v>44474</v>
      </c>
      <c r="B1007" s="70">
        <v>2063090</v>
      </c>
    </row>
    <row r="1008" spans="1:2" ht="14.4">
      <c r="A1008" s="68">
        <v>44475</v>
      </c>
      <c r="B1008" s="70">
        <v>2169783</v>
      </c>
    </row>
    <row r="1009" spans="1:2" ht="14.4">
      <c r="A1009" s="68">
        <v>44476</v>
      </c>
      <c r="B1009" s="70">
        <v>1645563</v>
      </c>
    </row>
    <row r="1010" spans="1:2" ht="14.4">
      <c r="A1010" s="68">
        <v>44477</v>
      </c>
      <c r="B1010" s="70">
        <v>2086146</v>
      </c>
    </row>
    <row r="1011" spans="1:2" ht="14.4">
      <c r="A1011" s="68">
        <v>44478</v>
      </c>
      <c r="B1011" s="70">
        <v>2083627</v>
      </c>
    </row>
    <row r="1012" spans="1:2" ht="14.4">
      <c r="A1012" s="68">
        <v>44479</v>
      </c>
      <c r="B1012" s="70">
        <v>1695970</v>
      </c>
    </row>
    <row r="1013" spans="1:2" ht="14.4">
      <c r="A1013" s="68">
        <v>44480</v>
      </c>
      <c r="B1013" s="70">
        <v>1641419</v>
      </c>
    </row>
    <row r="1014" spans="1:2" ht="14.4">
      <c r="A1014" s="68">
        <v>44481</v>
      </c>
      <c r="B1014" s="70">
        <v>2048398</v>
      </c>
    </row>
    <row r="1015" spans="1:2" ht="14.4">
      <c r="A1015" s="68">
        <v>44482</v>
      </c>
      <c r="B1015" s="70">
        <v>2070878</v>
      </c>
    </row>
    <row r="1016" spans="1:2" ht="14.4">
      <c r="A1016" s="68">
        <v>44483</v>
      </c>
      <c r="B1016" s="70">
        <v>1704466</v>
      </c>
    </row>
    <row r="1017" spans="1:2" ht="14.4">
      <c r="A1017" s="68">
        <v>44484</v>
      </c>
      <c r="B1017" s="70">
        <v>2213296</v>
      </c>
    </row>
    <row r="1018" spans="1:2" ht="14.4">
      <c r="A1018" s="68">
        <v>44486</v>
      </c>
      <c r="B1018" s="70">
        <v>2001297</v>
      </c>
    </row>
    <row r="1019" spans="1:2" ht="14.4">
      <c r="A1019" s="68">
        <v>44487</v>
      </c>
      <c r="B1019" s="70">
        <v>1446353</v>
      </c>
    </row>
    <row r="1020" spans="1:2" ht="14.4">
      <c r="A1020" s="68">
        <v>44488</v>
      </c>
      <c r="B1020" s="70">
        <v>1647089</v>
      </c>
    </row>
    <row r="1021" spans="1:2" ht="14.4">
      <c r="A1021" s="68">
        <v>44489</v>
      </c>
      <c r="B1021" s="70">
        <v>2046694</v>
      </c>
    </row>
    <row r="1022" spans="1:2" ht="14.4">
      <c r="A1022" s="68">
        <v>44490</v>
      </c>
      <c r="B1022" s="70">
        <v>2108582</v>
      </c>
    </row>
    <row r="1023" spans="1:2" ht="14.4">
      <c r="A1023" s="68">
        <v>44491</v>
      </c>
      <c r="B1023" s="70">
        <v>1626185</v>
      </c>
    </row>
    <row r="1024" spans="1:2" ht="14.4">
      <c r="A1024" s="68">
        <v>44492</v>
      </c>
      <c r="B1024" s="70">
        <v>2107839</v>
      </c>
    </row>
    <row r="1025" spans="1:2" ht="14.4">
      <c r="A1025" s="68">
        <v>44493</v>
      </c>
      <c r="B1025" s="70">
        <v>1989373</v>
      </c>
    </row>
    <row r="1026" spans="1:2" ht="14.4">
      <c r="A1026" s="68">
        <v>44494</v>
      </c>
      <c r="B1026" s="70">
        <v>1503587</v>
      </c>
    </row>
    <row r="1027" spans="1:2" ht="14.4">
      <c r="A1027" s="68">
        <v>44495</v>
      </c>
      <c r="B1027" s="70">
        <v>1547075</v>
      </c>
    </row>
    <row r="1028" spans="1:2" ht="14.4">
      <c r="A1028" s="68">
        <v>44496</v>
      </c>
      <c r="B1028" s="70">
        <v>1927041</v>
      </c>
    </row>
    <row r="1029" spans="1:2" ht="14.4">
      <c r="A1029" s="68">
        <v>44497</v>
      </c>
      <c r="B1029" s="70">
        <v>1982773</v>
      </c>
    </row>
    <row r="1030" spans="1:2" ht="14.4">
      <c r="A1030" s="68">
        <v>44498</v>
      </c>
      <c r="B1030" s="70">
        <v>1518020</v>
      </c>
    </row>
    <row r="1031" spans="1:2" ht="14.4">
      <c r="A1031" s="68">
        <v>44499</v>
      </c>
      <c r="B1031" s="70">
        <v>1845965</v>
      </c>
    </row>
    <row r="1032" spans="1:2" ht="14.4">
      <c r="A1032" s="68">
        <v>44500</v>
      </c>
      <c r="B1032" s="70">
        <v>1992577</v>
      </c>
    </row>
    <row r="1033" spans="1:2" ht="14.4">
      <c r="A1033" s="68">
        <v>44501</v>
      </c>
      <c r="B1033" s="70">
        <v>1487874</v>
      </c>
    </row>
    <row r="1034" spans="1:2" ht="14.4">
      <c r="A1034" s="68">
        <v>44502</v>
      </c>
      <c r="B1034" s="70">
        <v>1525948</v>
      </c>
    </row>
    <row r="1035" spans="1:2" ht="14.4">
      <c r="A1035" s="68">
        <v>44503</v>
      </c>
      <c r="B1035" s="70">
        <v>1940302</v>
      </c>
    </row>
    <row r="1036" spans="1:2" ht="14.4">
      <c r="A1036" s="68">
        <v>44504</v>
      </c>
      <c r="B1036" s="70">
        <v>2035406</v>
      </c>
    </row>
    <row r="1037" spans="1:2" ht="14.4">
      <c r="A1037" s="68">
        <v>44505</v>
      </c>
      <c r="B1037" s="70">
        <v>1527465</v>
      </c>
    </row>
    <row r="1038" spans="1:2" ht="14.4">
      <c r="A1038" s="68">
        <v>44506</v>
      </c>
      <c r="B1038" s="70">
        <v>2152721</v>
      </c>
    </row>
    <row r="1039" spans="1:2" ht="14.4">
      <c r="A1039" s="68">
        <v>44507</v>
      </c>
      <c r="B1039" s="70">
        <v>1955530</v>
      </c>
    </row>
    <row r="1040" spans="1:2" ht="14.4">
      <c r="A1040" s="68">
        <v>44508</v>
      </c>
      <c r="B1040" s="70">
        <v>1456657</v>
      </c>
    </row>
    <row r="1041" spans="1:2" ht="14.4">
      <c r="A1041" s="68">
        <v>44509</v>
      </c>
      <c r="B1041" s="70">
        <v>1691526</v>
      </c>
    </row>
    <row r="1042" spans="1:2" ht="14.4">
      <c r="A1042" s="68">
        <v>44510</v>
      </c>
      <c r="B1042" s="70">
        <v>2064753</v>
      </c>
    </row>
    <row r="1043" spans="1:2" ht="14.4">
      <c r="A1043" s="68">
        <v>44511</v>
      </c>
      <c r="B1043" s="70">
        <v>2001439</v>
      </c>
    </row>
    <row r="1044" spans="1:2" ht="14.4">
      <c r="A1044" s="68">
        <v>44512</v>
      </c>
      <c r="B1044" s="70">
        <v>1559772</v>
      </c>
    </row>
    <row r="1045" spans="1:2" ht="14.4">
      <c r="A1045" s="68">
        <v>44513</v>
      </c>
      <c r="B1045" s="70">
        <v>2150150</v>
      </c>
    </row>
    <row r="1046" spans="1:2" ht="14.4">
      <c r="A1046" s="68">
        <v>44514</v>
      </c>
      <c r="B1046" s="70">
        <v>2010601</v>
      </c>
    </row>
    <row r="1047" spans="1:2" ht="14.4">
      <c r="A1047" s="68">
        <v>44515</v>
      </c>
      <c r="B1047" s="70">
        <v>1491890</v>
      </c>
    </row>
    <row r="1048" spans="1:2" ht="14.4">
      <c r="A1048" s="68">
        <v>44516</v>
      </c>
      <c r="B1048" s="70">
        <v>1624511</v>
      </c>
    </row>
    <row r="1049" spans="1:2" ht="14.4">
      <c r="A1049" s="68">
        <v>44517</v>
      </c>
      <c r="B1049" s="70">
        <v>2044545</v>
      </c>
    </row>
    <row r="1050" spans="1:2" ht="14.4">
      <c r="A1050" s="68">
        <v>44518</v>
      </c>
      <c r="B1050" s="70">
        <v>2242956</v>
      </c>
    </row>
    <row r="1051" spans="1:2" ht="14.4">
      <c r="A1051" s="68">
        <v>44519</v>
      </c>
      <c r="B1051" s="70">
        <v>2004579</v>
      </c>
    </row>
    <row r="1052" spans="1:2" ht="14.4">
      <c r="A1052" s="68">
        <v>44520</v>
      </c>
      <c r="B1052" s="70">
        <v>2213716</v>
      </c>
    </row>
    <row r="1053" spans="1:2" ht="14.4">
      <c r="A1053" s="68">
        <v>44521</v>
      </c>
      <c r="B1053" s="70">
        <v>2081064</v>
      </c>
    </row>
    <row r="1054" spans="1:2" ht="14.4">
      <c r="A1054" s="68">
        <v>44522</v>
      </c>
      <c r="B1054" s="70">
        <v>2207949</v>
      </c>
    </row>
    <row r="1055" spans="1:2" ht="14.4">
      <c r="A1055" s="68">
        <v>44523</v>
      </c>
      <c r="B1055" s="70">
        <v>2311978</v>
      </c>
    </row>
    <row r="1056" spans="1:2" ht="14.4">
      <c r="A1056" s="68">
        <v>44524</v>
      </c>
      <c r="B1056" s="70">
        <v>1382230</v>
      </c>
    </row>
    <row r="1057" spans="1:2" ht="14.4">
      <c r="A1057" s="68">
        <v>44525</v>
      </c>
      <c r="B1057" s="70">
        <v>1778983</v>
      </c>
    </row>
    <row r="1058" spans="1:2" ht="14.4">
      <c r="A1058" s="68">
        <v>44526</v>
      </c>
      <c r="B1058" s="70">
        <v>2208192</v>
      </c>
    </row>
    <row r="1059" spans="1:2" ht="14.4">
      <c r="A1059" s="68">
        <v>44527</v>
      </c>
      <c r="B1059" s="70">
        <v>2451300</v>
      </c>
    </row>
    <row r="1060" spans="1:2" ht="14.4">
      <c r="A1060" s="68">
        <v>44528</v>
      </c>
      <c r="B1060" s="70">
        <v>2237087</v>
      </c>
    </row>
    <row r="1061" spans="1:2" ht="14.4">
      <c r="A1061" s="68">
        <v>44529</v>
      </c>
      <c r="B1061" s="70">
        <v>1810460</v>
      </c>
    </row>
    <row r="1062" spans="1:2" ht="14.4">
      <c r="A1062" s="68">
        <v>44530</v>
      </c>
      <c r="B1062" s="70">
        <v>1660506</v>
      </c>
    </row>
    <row r="1063" spans="1:2" ht="14.4">
      <c r="A1063" s="68">
        <v>44531</v>
      </c>
      <c r="B1063" s="70">
        <v>1866275</v>
      </c>
    </row>
    <row r="1064" spans="1:2" ht="14.4">
      <c r="A1064" s="68">
        <v>44532</v>
      </c>
      <c r="B1064" s="70">
        <v>1952294</v>
      </c>
    </row>
    <row r="1065" spans="1:2" ht="14.4">
      <c r="A1065" s="68">
        <v>44533</v>
      </c>
      <c r="B1065" s="70">
        <v>1566729</v>
      </c>
    </row>
    <row r="1066" spans="1:2" ht="14.4">
      <c r="A1066" s="68">
        <v>44534</v>
      </c>
      <c r="B1066" s="70">
        <v>2068792</v>
      </c>
    </row>
    <row r="1067" spans="1:2" ht="14.4">
      <c r="A1067" s="68">
        <v>44535</v>
      </c>
      <c r="B1067" s="70">
        <v>1854048</v>
      </c>
    </row>
    <row r="1068" spans="1:2" ht="14.4">
      <c r="A1068" s="68">
        <v>44536</v>
      </c>
      <c r="B1068" s="70">
        <v>1459054</v>
      </c>
    </row>
    <row r="1069" spans="1:2" ht="14.4">
      <c r="A1069" s="68">
        <v>44537</v>
      </c>
      <c r="B1069" s="70">
        <v>1610785</v>
      </c>
    </row>
    <row r="1070" spans="1:2" ht="14.4">
      <c r="A1070" s="68">
        <v>44538</v>
      </c>
      <c r="B1070" s="70">
        <v>1959937</v>
      </c>
    </row>
    <row r="1071" spans="1:2" ht="14.4">
      <c r="A1071" s="68">
        <v>44539</v>
      </c>
      <c r="B1071" s="70">
        <v>2045674</v>
      </c>
    </row>
    <row r="1072" spans="1:2" ht="14.4">
      <c r="A1072" s="68">
        <v>44540</v>
      </c>
      <c r="B1072" s="70">
        <v>1669737</v>
      </c>
    </row>
    <row r="1073" spans="1:2" ht="14.4">
      <c r="A1073" s="68">
        <v>44541</v>
      </c>
      <c r="B1073" s="70">
        <v>2040364</v>
      </c>
    </row>
    <row r="1074" spans="1:2" ht="14.4">
      <c r="A1074" s="68">
        <v>44542</v>
      </c>
      <c r="B1074" s="70">
        <v>1912915</v>
      </c>
    </row>
    <row r="1075" spans="1:2" ht="14.4">
      <c r="A1075" s="68">
        <v>44543</v>
      </c>
      <c r="B1075" s="70">
        <v>1520251</v>
      </c>
    </row>
    <row r="1076" spans="1:2" ht="14.4">
      <c r="A1076" s="68">
        <v>44544</v>
      </c>
      <c r="B1076" s="70">
        <v>1762920</v>
      </c>
    </row>
    <row r="1077" spans="1:2" ht="14.4">
      <c r="A1077" s="68">
        <v>44545</v>
      </c>
      <c r="B1077" s="70">
        <v>2062579</v>
      </c>
    </row>
    <row r="1078" spans="1:2" ht="14.4">
      <c r="A1078" s="68">
        <v>44546</v>
      </c>
      <c r="B1078" s="70">
        <v>2233754</v>
      </c>
    </row>
    <row r="1079" spans="1:2" ht="14.4">
      <c r="A1079" s="68">
        <v>44547</v>
      </c>
      <c r="B1079" s="70">
        <v>2035273</v>
      </c>
    </row>
    <row r="1080" spans="1:2" ht="14.4">
      <c r="A1080" s="68">
        <v>44548</v>
      </c>
      <c r="B1080" s="70">
        <v>2118528</v>
      </c>
    </row>
    <row r="1081" spans="1:2" ht="14.4">
      <c r="A1081" s="68">
        <v>44549</v>
      </c>
      <c r="B1081" s="70">
        <v>2098540</v>
      </c>
    </row>
    <row r="1082" spans="1:2" ht="14.4">
      <c r="A1082" s="68">
        <v>44550</v>
      </c>
      <c r="B1082" s="70">
        <v>1979089</v>
      </c>
    </row>
    <row r="1083" spans="1:2" ht="14.4">
      <c r="A1083" s="68">
        <v>44551</v>
      </c>
      <c r="B1083" s="70">
        <v>2081297</v>
      </c>
    </row>
    <row r="1084" spans="1:2" ht="14.4">
      <c r="A1084" s="68">
        <v>44552</v>
      </c>
      <c r="B1084" s="70">
        <v>2187792</v>
      </c>
    </row>
    <row r="1085" spans="1:2" ht="14.4">
      <c r="A1085" s="68">
        <v>44553</v>
      </c>
      <c r="B1085" s="70">
        <v>1709601</v>
      </c>
    </row>
    <row r="1086" spans="1:2" ht="14.4">
      <c r="A1086" s="68">
        <v>44554</v>
      </c>
      <c r="B1086" s="70">
        <v>1533398</v>
      </c>
    </row>
    <row r="1087" spans="1:2" ht="14.4">
      <c r="A1087" s="68">
        <v>44555</v>
      </c>
      <c r="B1087" s="70">
        <v>2070554</v>
      </c>
    </row>
    <row r="1088" spans="1:2" ht="14.4">
      <c r="A1088" s="68">
        <v>44556</v>
      </c>
      <c r="B1088" s="70">
        <v>2089186</v>
      </c>
    </row>
    <row r="1089" spans="1:2" ht="14.4">
      <c r="A1089" s="68">
        <v>44557</v>
      </c>
      <c r="B1089" s="70">
        <v>1995747</v>
      </c>
    </row>
    <row r="1090" spans="1:2" ht="14.4">
      <c r="A1090" s="68">
        <v>44558</v>
      </c>
      <c r="B1090" s="70">
        <v>2017937</v>
      </c>
    </row>
    <row r="1091" spans="1:2" ht="14.4">
      <c r="A1091" s="68">
        <v>44559</v>
      </c>
      <c r="B1091" s="70">
        <v>2049604</v>
      </c>
    </row>
    <row r="1092" spans="1:2" ht="14.4">
      <c r="A1092" s="68">
        <v>44560</v>
      </c>
      <c r="B1092" s="70">
        <v>1650795</v>
      </c>
    </row>
    <row r="1093" spans="1:2" ht="14.4">
      <c r="A1093" s="68">
        <v>44561</v>
      </c>
      <c r="B1093" s="70">
        <v>1616850</v>
      </c>
    </row>
    <row r="1094" spans="1:2" ht="14.4">
      <c r="A1094" s="68">
        <v>44562</v>
      </c>
      <c r="B1094" s="70">
        <v>2026176</v>
      </c>
    </row>
    <row r="1095" spans="1:2" ht="14.4">
      <c r="A1095" s="68">
        <v>44563</v>
      </c>
      <c r="B1095" s="70">
        <v>1921966</v>
      </c>
    </row>
    <row r="1096" spans="1:2" ht="14.4">
      <c r="A1096" s="68">
        <v>44564</v>
      </c>
      <c r="B1096" s="70">
        <v>1673499</v>
      </c>
    </row>
    <row r="1097" spans="1:2" ht="14.4">
      <c r="A1097" s="68">
        <v>44565</v>
      </c>
      <c r="B1097" s="70">
        <v>1501170</v>
      </c>
    </row>
    <row r="1098" spans="1:2" ht="14.4">
      <c r="A1098" s="68">
        <v>44566</v>
      </c>
      <c r="B1098" s="70">
        <v>1543985</v>
      </c>
    </row>
    <row r="1099" spans="1:2" ht="14.4">
      <c r="A1099" s="68">
        <v>44567</v>
      </c>
      <c r="B1099" s="70">
        <v>1518098</v>
      </c>
    </row>
    <row r="1100" spans="1:2" ht="14.4">
      <c r="A1100" s="68">
        <v>44568</v>
      </c>
      <c r="B1100" s="70">
        <v>1450135</v>
      </c>
    </row>
    <row r="1101" spans="1:2" ht="14.4">
      <c r="A1101" s="68">
        <v>44569</v>
      </c>
      <c r="B1101" s="70">
        <v>1706857</v>
      </c>
    </row>
    <row r="1102" spans="1:2" ht="14.4">
      <c r="A1102" s="68">
        <v>44570</v>
      </c>
      <c r="B1102" s="70">
        <v>1453110</v>
      </c>
    </row>
    <row r="1103" spans="1:2" ht="14.4">
      <c r="A1103" s="68">
        <v>44571</v>
      </c>
      <c r="B1103" s="70">
        <v>1129725</v>
      </c>
    </row>
    <row r="1104" spans="1:2" ht="14.4">
      <c r="A1104" s="68">
        <v>44572</v>
      </c>
      <c r="B1104" s="70">
        <v>1234827</v>
      </c>
    </row>
    <row r="1105" spans="1:2" ht="14.4">
      <c r="A1105" s="68">
        <v>44573</v>
      </c>
      <c r="B1105" s="70">
        <v>1543648</v>
      </c>
    </row>
    <row r="1106" spans="1:2" ht="14.4">
      <c r="A1106" s="68">
        <v>44574</v>
      </c>
      <c r="B1106" s="70">
        <v>1741376</v>
      </c>
    </row>
    <row r="1107" spans="1:2" ht="14.4">
      <c r="A1107" s="68">
        <v>44575</v>
      </c>
      <c r="B1107" s="70">
        <v>1421612</v>
      </c>
    </row>
    <row r="1108" spans="1:2" ht="14.4">
      <c r="A1108" s="68">
        <v>44576</v>
      </c>
      <c r="B1108" s="70">
        <v>1438492</v>
      </c>
    </row>
    <row r="1109" spans="1:2" ht="14.4">
      <c r="A1109" s="68">
        <v>44577</v>
      </c>
      <c r="B1109" s="70">
        <v>1704328</v>
      </c>
    </row>
    <row r="1110" spans="1:2" ht="14.4">
      <c r="A1110" s="68">
        <v>44578</v>
      </c>
      <c r="B1110" s="70">
        <v>1301256</v>
      </c>
    </row>
    <row r="1111" spans="1:2" ht="14.4">
      <c r="A1111" s="68">
        <v>44579</v>
      </c>
      <c r="B1111" s="70">
        <v>1201768</v>
      </c>
    </row>
    <row r="1112" spans="1:2" ht="14.4">
      <c r="A1112" s="68">
        <v>44580</v>
      </c>
      <c r="B1112" s="70">
        <v>1470973</v>
      </c>
    </row>
    <row r="1113" spans="1:2" ht="14.4">
      <c r="A1113" s="68">
        <v>44581</v>
      </c>
      <c r="B1113" s="70">
        <v>1514895</v>
      </c>
    </row>
    <row r="1114" spans="1:2" ht="14.4">
      <c r="A1114" s="68">
        <v>44582</v>
      </c>
      <c r="B1114" s="70">
        <v>1246901</v>
      </c>
    </row>
    <row r="1115" spans="1:2" ht="14.4">
      <c r="A1115" s="68">
        <v>44583</v>
      </c>
      <c r="B1115" s="70">
        <v>1649090</v>
      </c>
    </row>
    <row r="1116" spans="1:2" ht="14.4">
      <c r="A1116" s="68">
        <v>44584</v>
      </c>
      <c r="B1116" s="70">
        <v>1399342</v>
      </c>
    </row>
    <row r="1117" spans="1:2" ht="14.4">
      <c r="A1117" s="68">
        <v>44585</v>
      </c>
      <c r="B1117" s="70">
        <v>1063856</v>
      </c>
    </row>
    <row r="1118" spans="1:2" ht="14.4">
      <c r="A1118" s="68">
        <v>44586</v>
      </c>
      <c r="B1118" s="70">
        <v>1200998</v>
      </c>
    </row>
    <row r="1119" spans="1:2" ht="14.4">
      <c r="A1119" s="68">
        <v>44587</v>
      </c>
      <c r="B1119" s="70">
        <v>1560893</v>
      </c>
    </row>
    <row r="1120" spans="1:2" ht="14.4">
      <c r="A1120" s="68">
        <v>44588</v>
      </c>
      <c r="B1120" s="70">
        <v>1634225</v>
      </c>
    </row>
    <row r="1121" spans="1:2" ht="14.4">
      <c r="A1121" s="68">
        <v>44589</v>
      </c>
      <c r="B1121" s="70">
        <v>1070815</v>
      </c>
    </row>
    <row r="1122" spans="1:2" ht="14.4">
      <c r="A1122" s="68">
        <v>44590</v>
      </c>
      <c r="B1122" s="70">
        <v>1716055</v>
      </c>
    </row>
    <row r="1123" spans="1:2" ht="14.4">
      <c r="A1123" s="68">
        <v>44591</v>
      </c>
      <c r="B1123" s="70">
        <v>1539356</v>
      </c>
    </row>
    <row r="1124" spans="1:2" ht="14.4">
      <c r="A1124" s="68">
        <v>44592</v>
      </c>
      <c r="B1124" s="70">
        <v>1203689</v>
      </c>
    </row>
    <row r="1125" spans="1:2" ht="14.4">
      <c r="A1125" s="68">
        <v>44593</v>
      </c>
      <c r="B1125" s="70">
        <v>1196728</v>
      </c>
    </row>
    <row r="1126" spans="1:2" ht="14.4">
      <c r="A1126" s="68">
        <v>44594</v>
      </c>
      <c r="B1126" s="70">
        <v>1342502</v>
      </c>
    </row>
    <row r="1127" spans="1:2" ht="14.4">
      <c r="A1127" s="68">
        <v>44595</v>
      </c>
      <c r="B1127" s="70">
        <v>1583678</v>
      </c>
    </row>
    <row r="1128" spans="1:2" ht="14.4">
      <c r="A1128" s="68">
        <v>44596</v>
      </c>
      <c r="B1128" s="70">
        <v>1399603</v>
      </c>
    </row>
    <row r="1129" spans="1:2" ht="14.4">
      <c r="A1129" s="68">
        <v>44597</v>
      </c>
      <c r="B1129" s="70">
        <v>1786681</v>
      </c>
    </row>
    <row r="1130" spans="1:2" ht="14.4">
      <c r="A1130" s="68">
        <v>44598</v>
      </c>
      <c r="B1130" s="70">
        <v>1592651</v>
      </c>
    </row>
    <row r="1131" spans="1:2" ht="14.4">
      <c r="A1131" s="68">
        <v>44599</v>
      </c>
      <c r="B1131" s="70">
        <v>1239137</v>
      </c>
    </row>
    <row r="1132" spans="1:2" ht="14.4">
      <c r="A1132" s="68">
        <v>44600</v>
      </c>
      <c r="B1132" s="70">
        <v>1390835</v>
      </c>
    </row>
    <row r="1133" spans="1:2" ht="14.4">
      <c r="A1133" s="68">
        <v>44601</v>
      </c>
      <c r="B1133" s="70">
        <v>1786323</v>
      </c>
    </row>
    <row r="1134" spans="1:2" ht="14.4">
      <c r="A1134" s="68">
        <v>44602</v>
      </c>
      <c r="B1134" s="70">
        <v>1918436</v>
      </c>
    </row>
    <row r="1135" spans="1:2" ht="14.4">
      <c r="A1135" s="68">
        <v>44603</v>
      </c>
      <c r="B1135" s="70">
        <v>1538874</v>
      </c>
    </row>
    <row r="1136" spans="1:2" ht="14.4">
      <c r="A1136" s="68">
        <v>44604</v>
      </c>
      <c r="B1136" s="70">
        <v>1821279</v>
      </c>
    </row>
    <row r="1137" spans="1:2" ht="14.4">
      <c r="A1137" s="68">
        <v>44605</v>
      </c>
      <c r="B1137" s="70">
        <v>1737532</v>
      </c>
    </row>
    <row r="1138" spans="1:2" ht="14.4">
      <c r="A1138" s="68">
        <v>44606</v>
      </c>
      <c r="B1138" s="70">
        <v>1541222</v>
      </c>
    </row>
    <row r="1139" spans="1:2" ht="14.4">
      <c r="A1139" s="68">
        <v>44607</v>
      </c>
      <c r="B1139" s="70">
        <v>1670550</v>
      </c>
    </row>
    <row r="1140" spans="1:2" ht="14.4">
      <c r="A1140" s="68">
        <v>44608</v>
      </c>
      <c r="B1140" s="70">
        <v>1986581</v>
      </c>
    </row>
    <row r="1141" spans="1:2" ht="14.4">
      <c r="A1141" s="68">
        <v>44609</v>
      </c>
      <c r="B1141" s="70">
        <v>2244042</v>
      </c>
    </row>
    <row r="1142" spans="1:2" ht="14.4">
      <c r="A1142" s="68">
        <v>44610</v>
      </c>
      <c r="B1142" s="70">
        <v>1826833</v>
      </c>
    </row>
    <row r="1143" spans="1:2" ht="14.4">
      <c r="A1143" s="68">
        <v>44611</v>
      </c>
      <c r="B1143" s="70">
        <v>2068827</v>
      </c>
    </row>
    <row r="1144" spans="1:2" ht="14.4">
      <c r="A1144" s="68">
        <v>44612</v>
      </c>
      <c r="B1144" s="70">
        <v>2222002</v>
      </c>
    </row>
    <row r="1145" spans="1:2" ht="14.4">
      <c r="A1145" s="68">
        <v>44613</v>
      </c>
      <c r="B1145" s="70">
        <v>1785417</v>
      </c>
    </row>
    <row r="1146" spans="1:2" ht="14.4">
      <c r="A1146" s="68">
        <v>44614</v>
      </c>
      <c r="B1146" s="70">
        <v>1755527</v>
      </c>
    </row>
    <row r="1147" spans="1:2" ht="14.4">
      <c r="A1147" s="68">
        <v>44615</v>
      </c>
      <c r="B1147" s="70">
        <v>1988432</v>
      </c>
    </row>
    <row r="1148" spans="1:2" ht="14.4">
      <c r="A1148" s="68">
        <v>44616</v>
      </c>
      <c r="B1148" s="70">
        <v>2104233</v>
      </c>
    </row>
    <row r="1149" spans="1:2" ht="14.4">
      <c r="A1149" s="68">
        <v>44617</v>
      </c>
      <c r="B1149" s="70">
        <v>1842536</v>
      </c>
    </row>
    <row r="1150" spans="1:2" ht="14.4">
      <c r="A1150" s="68">
        <v>44618</v>
      </c>
      <c r="B1150" s="70">
        <v>2150118</v>
      </c>
    </row>
    <row r="1151" spans="1:2" ht="14.4">
      <c r="A1151" s="68">
        <v>44619</v>
      </c>
      <c r="B1151" s="70">
        <v>1984773</v>
      </c>
    </row>
    <row r="1152" spans="1:2" ht="14.4">
      <c r="A1152" s="68">
        <v>44620</v>
      </c>
      <c r="B1152" s="70">
        <v>1638699</v>
      </c>
    </row>
    <row r="1153" spans="1:2" ht="14.4">
      <c r="A1153" s="68">
        <v>44621</v>
      </c>
      <c r="B1153" s="70">
        <v>1740923</v>
      </c>
    </row>
    <row r="1154" spans="1:2" ht="14.4">
      <c r="A1154" s="68">
        <v>44622</v>
      </c>
      <c r="B1154" s="70">
        <v>2053525</v>
      </c>
    </row>
    <row r="1155" spans="1:2" ht="14.4">
      <c r="A1155" s="68">
        <v>44623</v>
      </c>
      <c r="B1155" s="70">
        <v>2139036</v>
      </c>
    </row>
    <row r="1156" spans="1:2" ht="14.4">
      <c r="A1156" s="68">
        <v>44624</v>
      </c>
      <c r="B1156" s="70">
        <v>1831741</v>
      </c>
    </row>
    <row r="1157" spans="1:2" ht="14.4">
      <c r="A1157" s="68">
        <v>44625</v>
      </c>
      <c r="B1157" s="70">
        <v>2184096</v>
      </c>
    </row>
    <row r="1158" spans="1:2" ht="14.4">
      <c r="A1158" s="68">
        <v>44626</v>
      </c>
      <c r="B1158" s="70">
        <v>2019553</v>
      </c>
    </row>
    <row r="1159" spans="1:2" ht="14.4">
      <c r="A1159" s="68">
        <v>44627</v>
      </c>
      <c r="B1159" s="70">
        <v>1657723</v>
      </c>
    </row>
    <row r="1160" spans="1:2" ht="14.4">
      <c r="A1160" s="68">
        <v>44628</v>
      </c>
      <c r="B1160" s="70">
        <v>1851191</v>
      </c>
    </row>
    <row r="1161" spans="1:2" ht="14.4">
      <c r="A1161" s="68">
        <v>44629</v>
      </c>
      <c r="B1161" s="70">
        <v>2185904</v>
      </c>
    </row>
    <row r="1162" spans="1:2" ht="14.4">
      <c r="A1162" s="68">
        <v>44630</v>
      </c>
      <c r="B1162" s="70">
        <v>2299583</v>
      </c>
    </row>
    <row r="1163" spans="1:2" ht="14.4">
      <c r="A1163" s="68">
        <v>44631</v>
      </c>
      <c r="B1163" s="70">
        <v>1998129</v>
      </c>
    </row>
    <row r="1164" spans="1:2" ht="14.4">
      <c r="A1164" s="68">
        <v>44632</v>
      </c>
      <c r="B1164" s="70">
        <v>2293374</v>
      </c>
    </row>
    <row r="1165" spans="1:2" ht="14.4">
      <c r="A1165" s="68">
        <v>44633</v>
      </c>
      <c r="B1165" s="70">
        <v>2203639</v>
      </c>
    </row>
    <row r="1166" spans="1:2" ht="14.4">
      <c r="A1166" s="68">
        <v>44634</v>
      </c>
      <c r="B1166" s="70">
        <v>1870647</v>
      </c>
    </row>
    <row r="1167" spans="1:2" ht="14.4">
      <c r="A1167" s="68">
        <v>44635</v>
      </c>
      <c r="B1167" s="70">
        <v>2000210</v>
      </c>
    </row>
    <row r="1168" spans="1:2" ht="14.4">
      <c r="A1168" s="68">
        <v>44636</v>
      </c>
      <c r="B1168" s="70">
        <v>2231375</v>
      </c>
    </row>
    <row r="1169" spans="1:2" ht="14.4">
      <c r="A1169" s="68">
        <v>44637</v>
      </c>
      <c r="B1169" s="70">
        <v>2319876</v>
      </c>
    </row>
    <row r="1170" spans="1:2" ht="14.4">
      <c r="A1170" s="68">
        <v>44638</v>
      </c>
      <c r="B1170" s="70">
        <v>2108715</v>
      </c>
    </row>
    <row r="1171" spans="1:2" ht="14.4">
      <c r="A1171" s="68">
        <v>44639</v>
      </c>
      <c r="B1171" s="70">
        <v>2379182</v>
      </c>
    </row>
    <row r="1172" spans="1:2" ht="14.4">
      <c r="A1172" s="68">
        <v>44640</v>
      </c>
      <c r="B1172" s="70">
        <v>2177240</v>
      </c>
    </row>
    <row r="1173" spans="1:2" ht="14.4">
      <c r="A1173" s="68">
        <v>44641</v>
      </c>
      <c r="B1173" s="70">
        <v>1859077</v>
      </c>
    </row>
    <row r="1174" spans="1:2" ht="14.4">
      <c r="A1174" s="68">
        <v>44642</v>
      </c>
      <c r="B1174" s="70">
        <v>1971979</v>
      </c>
    </row>
    <row r="1175" spans="1:2" ht="14.4">
      <c r="A1175" s="68">
        <v>44643</v>
      </c>
      <c r="B1175" s="70">
        <v>2255090</v>
      </c>
    </row>
    <row r="1176" spans="1:2" ht="14.4">
      <c r="A1176" s="68">
        <v>44644</v>
      </c>
      <c r="B1176" s="70">
        <v>2304825</v>
      </c>
    </row>
    <row r="1177" spans="1:2" ht="14.4">
      <c r="A1177" s="68">
        <v>44645</v>
      </c>
      <c r="B1177" s="70">
        <v>2022231</v>
      </c>
    </row>
    <row r="1178" spans="1:2" ht="14.4">
      <c r="A1178" s="68">
        <v>44646</v>
      </c>
      <c r="B1178" s="70">
        <v>2313481</v>
      </c>
    </row>
    <row r="1179" spans="1:2" ht="14.4">
      <c r="A1179" s="68">
        <v>44647</v>
      </c>
      <c r="B1179" s="70">
        <v>2141002</v>
      </c>
    </row>
    <row r="1180" spans="1:2" ht="14.4">
      <c r="A1180" s="68">
        <v>44648</v>
      </c>
      <c r="B1180" s="70">
        <v>1747597</v>
      </c>
    </row>
    <row r="1181" spans="1:2" ht="14.4">
      <c r="A1181" s="68">
        <v>44649</v>
      </c>
      <c r="B1181" s="70">
        <v>1887509</v>
      </c>
    </row>
    <row r="1182" spans="1:2" ht="14.4">
      <c r="A1182" s="68">
        <v>44650</v>
      </c>
      <c r="B1182" s="70">
        <v>2219675</v>
      </c>
    </row>
    <row r="1183" spans="1:2" ht="14.4">
      <c r="A1183" s="68">
        <v>44651</v>
      </c>
      <c r="B1183" s="70">
        <v>2287653</v>
      </c>
    </row>
    <row r="1184" spans="1:2" ht="14.4">
      <c r="A1184" s="68">
        <v>44652</v>
      </c>
      <c r="B1184" s="70">
        <v>1922516</v>
      </c>
    </row>
    <row r="1185" spans="1:2" ht="14.4">
      <c r="A1185" s="68">
        <v>44653</v>
      </c>
      <c r="B1185" s="70">
        <v>2206569</v>
      </c>
    </row>
    <row r="1186" spans="1:2" ht="14.4">
      <c r="A1186" s="68">
        <v>44654</v>
      </c>
      <c r="B1186" s="70">
        <v>2141153</v>
      </c>
    </row>
    <row r="1187" spans="1:2" ht="14.4">
      <c r="A1187" s="68">
        <v>44655</v>
      </c>
      <c r="B1187" s="70">
        <v>1850647</v>
      </c>
    </row>
    <row r="1188" spans="1:2" ht="14.4">
      <c r="A1188" s="68">
        <v>44656</v>
      </c>
      <c r="B1188" s="70">
        <v>1982006</v>
      </c>
    </row>
    <row r="1189" spans="1:2" ht="14.4">
      <c r="A1189" s="68">
        <v>44657</v>
      </c>
      <c r="B1189" s="70">
        <v>2227151</v>
      </c>
    </row>
    <row r="1190" spans="1:2" ht="14.4">
      <c r="A1190" s="68">
        <v>44658</v>
      </c>
      <c r="B1190" s="70">
        <v>2327849</v>
      </c>
    </row>
    <row r="1191" spans="1:2" ht="14.4">
      <c r="A1191" s="68">
        <v>44659</v>
      </c>
      <c r="B1191" s="70">
        <v>1959523</v>
      </c>
    </row>
    <row r="1192" spans="1:2" ht="14.4">
      <c r="A1192" s="68">
        <v>44660</v>
      </c>
      <c r="B1192" s="70">
        <v>2300909</v>
      </c>
    </row>
    <row r="1193" spans="1:2" ht="14.4">
      <c r="A1193" s="68">
        <v>44661</v>
      </c>
      <c r="B1193" s="70">
        <v>2188196</v>
      </c>
    </row>
    <row r="1194" spans="1:2" ht="14.4">
      <c r="A1194" s="68">
        <v>44662</v>
      </c>
      <c r="B1194" s="70">
        <v>1883285</v>
      </c>
    </row>
    <row r="1195" spans="1:2" ht="14.4">
      <c r="A1195" s="68">
        <v>44663</v>
      </c>
      <c r="B1195" s="70">
        <v>2053892</v>
      </c>
    </row>
    <row r="1196" spans="1:2" ht="14.4">
      <c r="A1196" s="68">
        <v>44664</v>
      </c>
      <c r="B1196" s="70">
        <v>2354474</v>
      </c>
    </row>
    <row r="1197" spans="1:2" ht="14.4">
      <c r="A1197" s="68">
        <v>44665</v>
      </c>
      <c r="B1197" s="70">
        <v>2315430</v>
      </c>
    </row>
    <row r="1198" spans="1:2" ht="14.4">
      <c r="A1198" s="68">
        <v>44666</v>
      </c>
      <c r="B1198" s="70">
        <v>1903886</v>
      </c>
    </row>
    <row r="1199" spans="1:2" ht="14.4">
      <c r="A1199" s="68">
        <v>44667</v>
      </c>
      <c r="B1199" s="70">
        <v>2214376</v>
      </c>
    </row>
    <row r="1200" spans="1:2" ht="14.4">
      <c r="A1200" s="68">
        <v>44668</v>
      </c>
      <c r="B1200" s="70">
        <v>2292729</v>
      </c>
    </row>
    <row r="1201" spans="1:2" ht="14.4">
      <c r="A1201" s="68">
        <v>44669</v>
      </c>
      <c r="B1201" s="70">
        <v>1988681</v>
      </c>
    </row>
    <row r="1202" spans="1:2" ht="14.4">
      <c r="A1202" s="68">
        <v>44670</v>
      </c>
      <c r="B1202" s="70">
        <v>2034403</v>
      </c>
    </row>
    <row r="1203" spans="1:2" ht="14.4">
      <c r="A1203" s="68">
        <v>44671</v>
      </c>
      <c r="B1203" s="70">
        <v>2288508</v>
      </c>
    </row>
    <row r="1204" spans="1:2" ht="14.4">
      <c r="A1204" s="68">
        <v>44672</v>
      </c>
      <c r="B1204" s="70">
        <v>2309474</v>
      </c>
    </row>
    <row r="1205" spans="1:2" ht="14.4">
      <c r="A1205" s="68">
        <v>44673</v>
      </c>
      <c r="B1205" s="70">
        <v>1915707</v>
      </c>
    </row>
    <row r="1206" spans="1:2" ht="14.4">
      <c r="A1206" s="68">
        <v>44674</v>
      </c>
      <c r="B1206" s="70">
        <v>2298561</v>
      </c>
    </row>
    <row r="1207" spans="1:2" ht="14.4">
      <c r="A1207" s="68">
        <v>44675</v>
      </c>
      <c r="B1207" s="70">
        <v>2189296</v>
      </c>
    </row>
    <row r="1208" spans="1:2" ht="14.4">
      <c r="A1208" s="68">
        <v>44676</v>
      </c>
      <c r="B1208" s="70">
        <v>1870392</v>
      </c>
    </row>
    <row r="1209" spans="1:2" ht="14.4">
      <c r="A1209" s="68">
        <v>44677</v>
      </c>
      <c r="B1209" s="70">
        <v>1999806</v>
      </c>
    </row>
    <row r="1210" spans="1:2" ht="14.4">
      <c r="A1210" s="68">
        <v>44678</v>
      </c>
      <c r="B1210" s="70">
        <v>2267171</v>
      </c>
    </row>
    <row r="1211" spans="1:2" ht="14.4">
      <c r="A1211" s="68">
        <v>44679</v>
      </c>
      <c r="B1211" s="70">
        <v>2286852</v>
      </c>
    </row>
    <row r="1212" spans="1:2" ht="14.4">
      <c r="A1212" s="68">
        <v>44680</v>
      </c>
      <c r="B1212" s="70">
        <v>1885701</v>
      </c>
    </row>
    <row r="1213" spans="1:2" ht="14.4">
      <c r="A1213" s="68">
        <v>44681</v>
      </c>
      <c r="B1213" s="70">
        <v>2279287</v>
      </c>
    </row>
    <row r="1214" spans="1:2" ht="14.4">
      <c r="A1214" s="68">
        <v>44682</v>
      </c>
      <c r="B1214" s="70">
        <v>2146993</v>
      </c>
    </row>
    <row r="1215" spans="1:2" ht="14.4">
      <c r="A1215" s="68">
        <v>44683</v>
      </c>
      <c r="B1215" s="70">
        <v>1827782</v>
      </c>
    </row>
    <row r="1216" spans="1:2" ht="14.4">
      <c r="A1216" s="68">
        <v>44684</v>
      </c>
      <c r="B1216" s="70">
        <v>1962832</v>
      </c>
    </row>
    <row r="1217" spans="1:2" ht="14.4">
      <c r="A1217" s="68">
        <v>44685</v>
      </c>
      <c r="B1217" s="70">
        <v>2240816</v>
      </c>
    </row>
    <row r="1218" spans="1:2" ht="14.4">
      <c r="A1218" s="68">
        <v>44686</v>
      </c>
      <c r="B1218" s="70">
        <v>2292080</v>
      </c>
    </row>
    <row r="1219" spans="1:2" ht="14.4">
      <c r="A1219" s="68">
        <v>44687</v>
      </c>
      <c r="B1219" s="70">
        <v>1884883</v>
      </c>
    </row>
    <row r="1220" spans="1:2" ht="14.4">
      <c r="A1220" s="68">
        <v>44688</v>
      </c>
      <c r="B1220" s="70">
        <v>2255547</v>
      </c>
    </row>
    <row r="1221" spans="1:2" ht="14.4">
      <c r="A1221" s="68">
        <v>44689</v>
      </c>
      <c r="B1221" s="70">
        <v>2244645</v>
      </c>
    </row>
    <row r="1222" spans="1:2" ht="14.4">
      <c r="A1222" s="68">
        <v>44690</v>
      </c>
      <c r="B1222" s="70">
        <v>1908906</v>
      </c>
    </row>
    <row r="1223" spans="1:2" ht="14.4">
      <c r="A1223" s="68">
        <v>44691</v>
      </c>
      <c r="B1223" s="70">
        <v>2030630</v>
      </c>
    </row>
    <row r="1224" spans="1:2" ht="14.4">
      <c r="A1224" s="68">
        <v>44692</v>
      </c>
      <c r="B1224" s="70">
        <v>2337876</v>
      </c>
    </row>
    <row r="1225" spans="1:2" ht="14.4">
      <c r="A1225" s="68">
        <v>44693</v>
      </c>
      <c r="B1225" s="70">
        <v>2358444</v>
      </c>
    </row>
    <row r="1226" spans="1:2" ht="14.4">
      <c r="A1226" s="68">
        <v>44694</v>
      </c>
      <c r="B1226" s="70">
        <v>1984654</v>
      </c>
    </row>
    <row r="1227" spans="1:2" ht="14.4">
      <c r="A1227" s="68">
        <v>44695</v>
      </c>
      <c r="B1227" s="70">
        <v>2399801</v>
      </c>
    </row>
    <row r="1228" spans="1:2" ht="14.4">
      <c r="A1228" s="68">
        <v>44696</v>
      </c>
      <c r="B1228" s="70">
        <v>2282944</v>
      </c>
    </row>
    <row r="1229" spans="1:2" ht="14.4">
      <c r="A1229" s="68">
        <v>44697</v>
      </c>
      <c r="B1229" s="70">
        <v>2042144</v>
      </c>
    </row>
    <row r="1230" spans="1:2" ht="14.4">
      <c r="A1230" s="68">
        <v>44698</v>
      </c>
      <c r="B1230" s="70">
        <v>2117010</v>
      </c>
    </row>
    <row r="1231" spans="1:2" ht="14.4">
      <c r="A1231" s="68">
        <v>44699</v>
      </c>
      <c r="B1231" s="70">
        <v>2366865</v>
      </c>
    </row>
    <row r="1232" spans="1:2" ht="14.4">
      <c r="A1232" s="68">
        <v>44700</v>
      </c>
      <c r="B1232" s="70">
        <v>2356404</v>
      </c>
    </row>
    <row r="1233" spans="1:2" ht="14.4">
      <c r="A1233" s="68">
        <v>44701</v>
      </c>
      <c r="B1233" s="70">
        <v>1999651</v>
      </c>
    </row>
    <row r="1234" spans="1:2" ht="14.4">
      <c r="A1234" s="68">
        <v>44702</v>
      </c>
      <c r="B1234" s="70">
        <v>2364240</v>
      </c>
    </row>
    <row r="1235" spans="1:2" ht="14.4">
      <c r="A1235" s="68">
        <v>44703</v>
      </c>
      <c r="B1235" s="70">
        <v>2339945</v>
      </c>
    </row>
    <row r="1236" spans="1:2" ht="14.4">
      <c r="A1236" s="68">
        <v>44704</v>
      </c>
      <c r="B1236" s="70">
        <v>2034843</v>
      </c>
    </row>
    <row r="1237" spans="1:2" ht="14.4">
      <c r="A1237" s="68">
        <v>44705</v>
      </c>
      <c r="B1237" s="70">
        <v>2165771</v>
      </c>
    </row>
    <row r="1238" spans="1:2" ht="14.4">
      <c r="A1238" s="68">
        <v>44706</v>
      </c>
      <c r="B1238" s="70">
        <v>2399579</v>
      </c>
    </row>
    <row r="1239" spans="1:2" ht="14.4">
      <c r="A1239" s="68">
        <v>44707</v>
      </c>
      <c r="B1239" s="70">
        <v>2397928</v>
      </c>
    </row>
    <row r="1240" spans="1:2" ht="14.4">
      <c r="A1240" s="68">
        <v>44708</v>
      </c>
      <c r="B1240" s="70">
        <v>2000335</v>
      </c>
    </row>
    <row r="1241" spans="1:2" ht="14.4">
      <c r="A1241" s="68">
        <v>44709</v>
      </c>
      <c r="B1241" s="70">
        <v>2103022</v>
      </c>
    </row>
    <row r="1242" spans="1:2" ht="14.4">
      <c r="A1242" s="68">
        <v>44710</v>
      </c>
      <c r="B1242" s="70">
        <v>2319237</v>
      </c>
    </row>
    <row r="1243" spans="1:2" ht="14.4">
      <c r="A1243" s="68">
        <v>44711</v>
      </c>
      <c r="B1243" s="70">
        <v>2114935</v>
      </c>
    </row>
    <row r="1244" spans="1:2" ht="14.4">
      <c r="A1244" s="68">
        <v>44712</v>
      </c>
      <c r="B1244" s="70">
        <v>2023231</v>
      </c>
    </row>
    <row r="1245" spans="1:2" ht="14.4">
      <c r="A1245" s="68">
        <v>44713</v>
      </c>
      <c r="B1245" s="70">
        <v>2228271</v>
      </c>
    </row>
    <row r="1246" spans="1:2" ht="14.4">
      <c r="A1246" s="68">
        <v>44714</v>
      </c>
      <c r="B1246" s="70">
        <v>2347283</v>
      </c>
    </row>
    <row r="1247" spans="1:2" ht="14.4">
      <c r="A1247" s="68">
        <v>44715</v>
      </c>
      <c r="B1247" s="70">
        <v>1992251</v>
      </c>
    </row>
    <row r="1248" spans="1:2" ht="14.4">
      <c r="A1248" s="68">
        <v>44716</v>
      </c>
      <c r="B1248" s="70">
        <v>2396442</v>
      </c>
    </row>
    <row r="1249" spans="1:2" ht="14.4">
      <c r="A1249" s="68">
        <v>44717</v>
      </c>
      <c r="B1249" s="70">
        <v>2286429</v>
      </c>
    </row>
    <row r="1250" spans="1:2" ht="14.4">
      <c r="A1250" s="68">
        <v>44718</v>
      </c>
      <c r="B1250" s="70">
        <v>2067274</v>
      </c>
    </row>
    <row r="1251" spans="1:2" ht="14.4">
      <c r="A1251" s="68">
        <v>44719</v>
      </c>
      <c r="B1251" s="70">
        <v>2175579</v>
      </c>
    </row>
    <row r="1252" spans="1:2" ht="14.4">
      <c r="A1252" s="68">
        <v>44720</v>
      </c>
      <c r="B1252" s="70">
        <v>2396538</v>
      </c>
    </row>
    <row r="1253" spans="1:2" ht="14.4">
      <c r="A1253" s="68">
        <v>44721</v>
      </c>
      <c r="B1253" s="70">
        <v>2443671</v>
      </c>
    </row>
    <row r="1254" spans="1:2" ht="14.4">
      <c r="A1254" s="68">
        <v>44722</v>
      </c>
      <c r="B1254" s="70">
        <v>2153865</v>
      </c>
    </row>
    <row r="1255" spans="1:2" ht="14.4">
      <c r="A1255" s="68">
        <v>44723</v>
      </c>
      <c r="B1255" s="70">
        <v>2456971</v>
      </c>
    </row>
    <row r="1256" spans="1:2" ht="14.4">
      <c r="A1256" s="68">
        <v>44724</v>
      </c>
      <c r="B1256" s="70">
        <v>2389152</v>
      </c>
    </row>
    <row r="1257" spans="1:2" ht="14.4">
      <c r="A1257" s="68">
        <v>44725</v>
      </c>
      <c r="B1257" s="70">
        <v>2139865</v>
      </c>
    </row>
    <row r="1258" spans="1:2" ht="14.4">
      <c r="A1258" s="68">
        <v>44726</v>
      </c>
      <c r="B1258" s="70">
        <v>2238873</v>
      </c>
    </row>
    <row r="1259" spans="1:2" ht="14.4">
      <c r="A1259" s="68">
        <v>44727</v>
      </c>
      <c r="B1259" s="70">
        <v>2387496</v>
      </c>
    </row>
    <row r="1260" spans="1:2" ht="14.4">
      <c r="A1260" s="68">
        <v>44728</v>
      </c>
      <c r="B1260" s="70">
        <v>2454485</v>
      </c>
    </row>
    <row r="1261" spans="1:2" ht="14.4">
      <c r="A1261" s="68">
        <v>44729</v>
      </c>
      <c r="B1261" s="70">
        <v>2186387</v>
      </c>
    </row>
    <row r="1262" spans="1:2" ht="14.4">
      <c r="A1262" s="68">
        <v>44730</v>
      </c>
      <c r="B1262" s="70">
        <v>2398687</v>
      </c>
    </row>
    <row r="1263" spans="1:2" ht="14.4">
      <c r="A1263" s="68">
        <v>44731</v>
      </c>
      <c r="B1263" s="70">
        <v>2431925</v>
      </c>
    </row>
    <row r="1264" spans="1:2" ht="14.4">
      <c r="A1264" s="68">
        <v>44732</v>
      </c>
      <c r="B1264" s="70">
        <v>2158912</v>
      </c>
    </row>
    <row r="1265" spans="1:2" ht="14.4">
      <c r="A1265" s="68">
        <v>44733</v>
      </c>
      <c r="B1265" s="70">
        <v>2197876</v>
      </c>
    </row>
    <row r="1266" spans="1:2" ht="14.4">
      <c r="A1266" s="68">
        <v>44734</v>
      </c>
      <c r="B1266" s="70">
        <v>2453936</v>
      </c>
    </row>
    <row r="1267" spans="1:2" ht="14.4">
      <c r="A1267" s="68">
        <v>44735</v>
      </c>
      <c r="B1267" s="70">
        <v>2471808</v>
      </c>
    </row>
    <row r="1268" spans="1:2" ht="14.4">
      <c r="A1268" s="68">
        <v>44736</v>
      </c>
      <c r="B1268" s="70">
        <v>2198546</v>
      </c>
    </row>
    <row r="1269" spans="1:2" ht="14.4">
      <c r="A1269" s="68">
        <v>44737</v>
      </c>
      <c r="B1269" s="70">
        <v>2469720</v>
      </c>
    </row>
    <row r="1270" spans="1:2" ht="14.4">
      <c r="A1270" s="68">
        <v>44738</v>
      </c>
      <c r="B1270" s="70">
        <v>2374892</v>
      </c>
    </row>
    <row r="1271" spans="1:2" ht="14.4">
      <c r="A1271" s="68">
        <v>44739</v>
      </c>
      <c r="B1271" s="70">
        <v>2147125</v>
      </c>
    </row>
    <row r="1272" spans="1:2" ht="14.4">
      <c r="A1272" s="68">
        <v>44740</v>
      </c>
      <c r="B1272" s="70">
        <v>2237932</v>
      </c>
    </row>
    <row r="1273" spans="1:2" ht="14.4">
      <c r="A1273" s="68">
        <v>44741</v>
      </c>
      <c r="B1273" s="70">
        <v>2455588</v>
      </c>
    </row>
    <row r="1274" spans="1:2" ht="14.4">
      <c r="A1274" s="68">
        <v>44742</v>
      </c>
      <c r="B1274" s="70">
        <v>2501366</v>
      </c>
    </row>
    <row r="1275" spans="1:2" ht="14.4">
      <c r="A1275" s="68">
        <v>44743</v>
      </c>
      <c r="B1275" s="70">
        <v>2169068</v>
      </c>
    </row>
    <row r="1276" spans="1:2" ht="14.4">
      <c r="A1276" s="68">
        <v>44744</v>
      </c>
      <c r="B1276" s="70">
        <v>2102878</v>
      </c>
    </row>
    <row r="1277" spans="1:2" ht="14.4">
      <c r="A1277" s="68">
        <v>44745</v>
      </c>
      <c r="B1277" s="70">
        <v>2086854</v>
      </c>
    </row>
    <row r="1278" spans="1:2" ht="14.4">
      <c r="A1278" s="68">
        <v>44746</v>
      </c>
      <c r="B1278" s="70">
        <v>2209031</v>
      </c>
    </row>
    <row r="1279" spans="1:2" ht="14.4">
      <c r="A1279" s="68">
        <v>44747</v>
      </c>
      <c r="B1279" s="70">
        <v>2136035</v>
      </c>
    </row>
    <row r="1280" spans="1:2" ht="14.4">
      <c r="A1280" s="68">
        <v>44748</v>
      </c>
      <c r="B1280" s="70">
        <v>2245980</v>
      </c>
    </row>
    <row r="1281" spans="1:2" ht="14.4">
      <c r="A1281" s="68">
        <v>44749</v>
      </c>
      <c r="B1281" s="70">
        <v>2288984</v>
      </c>
    </row>
    <row r="1282" spans="1:2" ht="14.4">
      <c r="A1282" s="68">
        <v>44750</v>
      </c>
      <c r="B1282" s="70">
        <v>2145996</v>
      </c>
    </row>
    <row r="1283" spans="1:2" ht="14.4">
      <c r="A1283" s="68">
        <v>44751</v>
      </c>
      <c r="B1283" s="70">
        <v>2443836</v>
      </c>
    </row>
    <row r="1284" spans="1:2" ht="14.4">
      <c r="A1284" s="68">
        <v>44752</v>
      </c>
      <c r="B1284" s="70">
        <v>2318551</v>
      </c>
    </row>
    <row r="1285" spans="1:2" ht="14.4">
      <c r="A1285" s="68">
        <v>44753</v>
      </c>
      <c r="B1285" s="70">
        <v>2072335</v>
      </c>
    </row>
    <row r="1286" spans="1:2" ht="14.4">
      <c r="A1286" s="68">
        <v>44754</v>
      </c>
      <c r="B1286" s="70">
        <v>2188234</v>
      </c>
    </row>
    <row r="1287" spans="1:2" ht="14.4">
      <c r="A1287" s="68">
        <v>44755</v>
      </c>
      <c r="B1287" s="70">
        <v>2402480</v>
      </c>
    </row>
    <row r="1288" spans="1:2" ht="14.4">
      <c r="A1288" s="68">
        <v>44756</v>
      </c>
      <c r="B1288" s="70">
        <v>2449536</v>
      </c>
    </row>
    <row r="1289" spans="1:2" ht="14.4">
      <c r="A1289" s="68">
        <v>44757</v>
      </c>
      <c r="B1289" s="70">
        <v>2196011</v>
      </c>
    </row>
    <row r="1290" spans="1:2" ht="14.4">
      <c r="A1290" s="68">
        <v>44758</v>
      </c>
      <c r="B1290" s="70">
        <v>2453236</v>
      </c>
    </row>
    <row r="1291" spans="1:2" ht="14.4">
      <c r="A1291" s="68">
        <v>44759</v>
      </c>
      <c r="B1291" s="70">
        <v>2363728</v>
      </c>
    </row>
    <row r="1292" spans="1:2" ht="14.4">
      <c r="A1292" s="68">
        <v>44760</v>
      </c>
      <c r="B1292" s="70">
        <v>2142454</v>
      </c>
    </row>
    <row r="1293" spans="1:2" ht="14.4">
      <c r="A1293" s="68">
        <v>44761</v>
      </c>
      <c r="B1293" s="70">
        <v>2226450</v>
      </c>
    </row>
    <row r="1294" spans="1:2" ht="14.4">
      <c r="A1294" s="68">
        <v>44762</v>
      </c>
      <c r="B1294" s="70">
        <v>2440027</v>
      </c>
    </row>
    <row r="1295" spans="1:2" ht="14.4">
      <c r="A1295" s="68">
        <v>44763</v>
      </c>
      <c r="B1295" s="70">
        <v>2464194</v>
      </c>
    </row>
    <row r="1296" spans="1:2" ht="14.4">
      <c r="A1296" s="68">
        <v>44764</v>
      </c>
      <c r="B1296" s="70">
        <v>2190483</v>
      </c>
    </row>
    <row r="1297" spans="1:2" ht="14.4">
      <c r="A1297" s="68">
        <v>44765</v>
      </c>
      <c r="B1297" s="70">
        <v>2494885</v>
      </c>
    </row>
    <row r="1298" spans="1:2" ht="14.4">
      <c r="A1298" s="68">
        <v>44766</v>
      </c>
      <c r="B1298" s="70">
        <v>2386005</v>
      </c>
    </row>
    <row r="1299" spans="1:2" ht="14.4">
      <c r="A1299" s="68">
        <v>44767</v>
      </c>
      <c r="B1299" s="70">
        <v>2146087</v>
      </c>
    </row>
    <row r="1300" spans="1:2" ht="14.4">
      <c r="A1300" s="68">
        <v>44768</v>
      </c>
      <c r="B1300" s="70">
        <v>2238047</v>
      </c>
    </row>
    <row r="1301" spans="1:2" ht="14.4">
      <c r="A1301" s="68">
        <v>44769</v>
      </c>
      <c r="B1301" s="70">
        <v>2414062</v>
      </c>
    </row>
    <row r="1302" spans="1:2" ht="14.4">
      <c r="A1302" s="68">
        <v>44770</v>
      </c>
      <c r="B1302" s="70">
        <v>2464079</v>
      </c>
    </row>
    <row r="1303" spans="1:2" ht="14.4">
      <c r="A1303" s="68">
        <v>44771</v>
      </c>
      <c r="B1303" s="70">
        <v>2211091</v>
      </c>
    </row>
    <row r="1304" spans="1:2" ht="14.4">
      <c r="A1304" s="68">
        <v>44772</v>
      </c>
      <c r="B1304" s="70">
        <v>2486969</v>
      </c>
    </row>
    <row r="1305" spans="1:2" ht="14.4">
      <c r="A1305" s="68">
        <v>44773</v>
      </c>
      <c r="B1305" s="70">
        <v>2373400</v>
      </c>
    </row>
    <row r="1306" spans="1:2" ht="14.4">
      <c r="A1306" s="68">
        <v>44774</v>
      </c>
      <c r="B1306" s="70">
        <v>2053497</v>
      </c>
    </row>
    <row r="1307" spans="1:2" ht="14.4">
      <c r="A1307" s="68">
        <v>44775</v>
      </c>
      <c r="B1307" s="70">
        <v>2117390</v>
      </c>
    </row>
    <row r="1308" spans="1:2" ht="14.4">
      <c r="A1308" s="68">
        <v>44776</v>
      </c>
      <c r="B1308" s="70">
        <v>2360671</v>
      </c>
    </row>
    <row r="1309" spans="1:2" ht="14.4">
      <c r="A1309" s="68">
        <v>44777</v>
      </c>
      <c r="B1309" s="70">
        <v>2406372</v>
      </c>
    </row>
    <row r="1310" spans="1:2" ht="14.4">
      <c r="A1310" s="68">
        <v>44778</v>
      </c>
      <c r="B1310" s="70">
        <v>2178580</v>
      </c>
    </row>
    <row r="1311" spans="1:2" ht="14.4">
      <c r="A1311" s="68">
        <v>44779</v>
      </c>
      <c r="B1311" s="70">
        <v>2438788</v>
      </c>
    </row>
    <row r="1312" spans="1:2" ht="14.4">
      <c r="A1312" s="68">
        <v>44780</v>
      </c>
      <c r="B1312" s="70">
        <v>2340305</v>
      </c>
    </row>
    <row r="1313" spans="1:2" ht="14.4">
      <c r="A1313" s="68">
        <v>44781</v>
      </c>
      <c r="B1313" s="70">
        <v>2049473</v>
      </c>
    </row>
    <row r="1314" spans="1:2" ht="14.4">
      <c r="A1314" s="68">
        <v>44782</v>
      </c>
      <c r="B1314" s="70">
        <v>2112967</v>
      </c>
    </row>
    <row r="1315" spans="1:2" ht="14.4">
      <c r="A1315" s="68">
        <v>44783</v>
      </c>
      <c r="B1315" s="70">
        <v>2379355</v>
      </c>
    </row>
    <row r="1316" spans="1:2" ht="14.4">
      <c r="A1316" s="68">
        <v>44784</v>
      </c>
      <c r="B1316" s="70">
        <v>2401029</v>
      </c>
    </row>
    <row r="1317" spans="1:2" ht="14.4">
      <c r="A1317" s="68">
        <v>44785</v>
      </c>
      <c r="B1317" s="70">
        <v>2094410</v>
      </c>
    </row>
    <row r="1318" spans="1:2" ht="14.4">
      <c r="A1318" s="68">
        <v>44786</v>
      </c>
      <c r="B1318" s="70">
        <v>2399196</v>
      </c>
    </row>
    <row r="1319" spans="1:2" ht="14.4">
      <c r="A1319" s="68">
        <v>44787</v>
      </c>
      <c r="B1319" s="70">
        <v>2276507</v>
      </c>
    </row>
    <row r="1320" spans="1:2" ht="14.4">
      <c r="A1320" s="68">
        <v>44788</v>
      </c>
      <c r="B1320" s="70">
        <v>2016730</v>
      </c>
    </row>
    <row r="1321" spans="1:2" ht="14.4">
      <c r="A1321" s="68">
        <v>44789</v>
      </c>
      <c r="B1321" s="70">
        <v>2051652</v>
      </c>
    </row>
    <row r="1322" spans="1:2" ht="14.4">
      <c r="A1322" s="68">
        <v>44790</v>
      </c>
      <c r="B1322" s="70">
        <v>2335005</v>
      </c>
    </row>
    <row r="1323" spans="1:2" ht="14.4">
      <c r="A1323" s="68">
        <v>44791</v>
      </c>
      <c r="B1323" s="70">
        <v>2358565</v>
      </c>
    </row>
    <row r="1324" spans="1:2" ht="14.4">
      <c r="A1324" s="68">
        <v>44792</v>
      </c>
      <c r="B1324" s="70">
        <v>2014843</v>
      </c>
    </row>
    <row r="1325" spans="1:2" ht="14.4">
      <c r="A1325" s="68">
        <v>44793</v>
      </c>
      <c r="B1325" s="70">
        <v>2348153</v>
      </c>
    </row>
    <row r="1326" spans="1:2" ht="14.4">
      <c r="A1326" s="68">
        <v>44794</v>
      </c>
      <c r="B1326" s="70">
        <v>2260555</v>
      </c>
    </row>
    <row r="1327" spans="1:2" ht="14.4">
      <c r="A1327" s="68">
        <v>44795</v>
      </c>
      <c r="B1327" s="70">
        <v>1960482</v>
      </c>
    </row>
    <row r="1328" spans="1:2" ht="14.4">
      <c r="A1328" s="68">
        <v>44796</v>
      </c>
      <c r="B1328" s="70">
        <v>1997252</v>
      </c>
    </row>
    <row r="1329" spans="1:2" ht="14.4">
      <c r="A1329" s="68">
        <v>44797</v>
      </c>
      <c r="B1329" s="70">
        <v>2263665</v>
      </c>
    </row>
    <row r="1330" spans="1:2" ht="14.4">
      <c r="A1330" s="68">
        <v>44798</v>
      </c>
      <c r="B1330" s="70">
        <v>2284831</v>
      </c>
    </row>
    <row r="1331" spans="1:2" ht="14.4">
      <c r="A1331" s="68">
        <v>44799</v>
      </c>
      <c r="B1331" s="70">
        <v>1888903</v>
      </c>
    </row>
    <row r="1332" spans="1:2" ht="14.4">
      <c r="A1332" s="68">
        <v>44800</v>
      </c>
      <c r="B1332" s="70">
        <v>2319869</v>
      </c>
    </row>
    <row r="1333" spans="1:2" ht="14.4">
      <c r="A1333" s="68">
        <v>44801</v>
      </c>
      <c r="B1333" s="70">
        <v>2100633</v>
      </c>
    </row>
    <row r="1334" spans="1:2" ht="14.4">
      <c r="A1334" s="68">
        <v>44802</v>
      </c>
      <c r="B1334" s="70">
        <v>1768689</v>
      </c>
    </row>
    <row r="1335" spans="1:2" ht="14.4">
      <c r="A1335" s="68">
        <v>44803</v>
      </c>
      <c r="B1335" s="70">
        <v>2009736</v>
      </c>
    </row>
    <row r="1336" spans="1:2" ht="14.4">
      <c r="A1336" s="68">
        <v>44804</v>
      </c>
      <c r="B1336" s="70">
        <v>2324033</v>
      </c>
    </row>
    <row r="1337" spans="1:2" ht="14.4">
      <c r="A1337" s="68">
        <v>44805</v>
      </c>
      <c r="B1337" s="70">
        <v>2479578</v>
      </c>
    </row>
    <row r="1338" spans="1:2" ht="14.4">
      <c r="A1338" s="68">
        <v>44806</v>
      </c>
      <c r="B1338" s="70">
        <v>1903950</v>
      </c>
    </row>
    <row r="1339" spans="1:2" ht="14.4">
      <c r="A1339" s="68">
        <v>44807</v>
      </c>
      <c r="B1339" s="70">
        <v>1979923</v>
      </c>
    </row>
    <row r="1340" spans="1:2" ht="14.4">
      <c r="A1340" s="68">
        <v>44808</v>
      </c>
      <c r="B1340" s="70">
        <v>2409938</v>
      </c>
    </row>
    <row r="1341" spans="1:2" ht="14.4">
      <c r="A1341" s="68">
        <v>44809</v>
      </c>
      <c r="B1341" s="70">
        <v>2088456</v>
      </c>
    </row>
    <row r="1342" spans="1:2" ht="14.4">
      <c r="A1342" s="68">
        <v>44810</v>
      </c>
      <c r="B1342" s="70">
        <v>1835889</v>
      </c>
    </row>
    <row r="1343" spans="1:2" ht="14.4">
      <c r="A1343" s="68">
        <v>44811</v>
      </c>
      <c r="B1343" s="70">
        <v>2120200</v>
      </c>
    </row>
    <row r="1344" spans="1:2" ht="14.4">
      <c r="A1344" s="68">
        <v>44812</v>
      </c>
      <c r="B1344" s="70">
        <v>2224222</v>
      </c>
    </row>
    <row r="1345" spans="1:2" ht="14.4">
      <c r="A1345" s="68">
        <v>44813</v>
      </c>
      <c r="B1345" s="70">
        <v>1829049</v>
      </c>
    </row>
    <row r="1346" spans="1:2" ht="14.4">
      <c r="A1346" s="68">
        <v>44814</v>
      </c>
      <c r="B1346" s="70">
        <v>2340559</v>
      </c>
    </row>
    <row r="1347" spans="1:2" ht="14.4">
      <c r="A1347" s="68">
        <v>44815</v>
      </c>
      <c r="B1347" s="70">
        <v>2230866</v>
      </c>
    </row>
    <row r="1348" spans="1:2" ht="14.4">
      <c r="A1348" s="68">
        <v>44816</v>
      </c>
      <c r="B1348" s="70">
        <v>1816435</v>
      </c>
    </row>
    <row r="1349" spans="1:2" ht="14.4">
      <c r="A1349" s="68">
        <v>44817</v>
      </c>
      <c r="B1349" s="70">
        <v>1976151</v>
      </c>
    </row>
    <row r="1350" spans="1:2" ht="14.4">
      <c r="A1350" s="68">
        <v>44818</v>
      </c>
      <c r="B1350" s="70">
        <v>2358131</v>
      </c>
    </row>
    <row r="1351" spans="1:2" ht="14.4">
      <c r="A1351" s="68">
        <v>44819</v>
      </c>
      <c r="B1351" s="70">
        <v>2375510</v>
      </c>
    </row>
    <row r="1352" spans="1:2" ht="14.4">
      <c r="A1352" s="68">
        <v>44820</v>
      </c>
      <c r="B1352" s="70">
        <v>1888257</v>
      </c>
    </row>
    <row r="1353" spans="1:2" ht="14.4">
      <c r="A1353" s="68">
        <v>44821</v>
      </c>
      <c r="B1353" s="70">
        <v>2387683</v>
      </c>
    </row>
    <row r="1354" spans="1:2" ht="14.4">
      <c r="A1354" s="68">
        <v>44822</v>
      </c>
      <c r="B1354" s="70">
        <v>2263507</v>
      </c>
    </row>
    <row r="1355" spans="1:2" ht="14.4">
      <c r="A1355" s="68">
        <v>44823</v>
      </c>
      <c r="B1355" s="70">
        <v>1898605</v>
      </c>
    </row>
    <row r="1356" spans="1:2" ht="14.4">
      <c r="A1356" s="68">
        <v>44824</v>
      </c>
      <c r="B1356" s="70">
        <v>2004967</v>
      </c>
    </row>
    <row r="1357" spans="1:2" ht="14.4">
      <c r="A1357" s="68">
        <v>44825</v>
      </c>
      <c r="B1357" s="70">
        <v>2366489</v>
      </c>
    </row>
    <row r="1358" spans="1:2" ht="14.4">
      <c r="A1358" s="68">
        <v>44826</v>
      </c>
      <c r="B1358" s="70">
        <v>2442492</v>
      </c>
    </row>
    <row r="1359" spans="1:2" ht="14.4">
      <c r="A1359" s="68">
        <v>44827</v>
      </c>
      <c r="B1359" s="70">
        <v>1922757</v>
      </c>
    </row>
    <row r="1360" spans="1:2" ht="14.4">
      <c r="A1360" s="68">
        <v>44828</v>
      </c>
      <c r="B1360" s="70">
        <v>2379386</v>
      </c>
    </row>
    <row r="1361" spans="1:2" ht="14.4">
      <c r="A1361" s="68">
        <v>44829</v>
      </c>
      <c r="B1361" s="70">
        <v>2261208</v>
      </c>
    </row>
    <row r="1362" spans="1:2" ht="14.4">
      <c r="A1362" s="68">
        <v>44830</v>
      </c>
      <c r="B1362" s="70">
        <v>1842212</v>
      </c>
    </row>
    <row r="1363" spans="1:2" ht="14.4">
      <c r="A1363" s="68">
        <v>44831</v>
      </c>
      <c r="B1363" s="70">
        <v>1724121</v>
      </c>
    </row>
    <row r="1364" spans="1:2" ht="14.4">
      <c r="A1364" s="68">
        <v>44832</v>
      </c>
      <c r="B1364" s="70">
        <v>2060656</v>
      </c>
    </row>
    <row r="1365" spans="1:2" ht="14.4">
      <c r="A1365" s="68">
        <v>44833</v>
      </c>
      <c r="B1365" s="70">
        <v>2198151</v>
      </c>
    </row>
    <row r="1366" spans="1:2" ht="14.4">
      <c r="A1366" s="68">
        <v>44834</v>
      </c>
      <c r="B1366" s="70">
        <v>1887684</v>
      </c>
    </row>
    <row r="1367" spans="1:2" ht="14.4">
      <c r="A1367" s="68">
        <v>44835</v>
      </c>
      <c r="B1367" s="70">
        <v>2305647</v>
      </c>
    </row>
    <row r="1368" spans="1:2" ht="14.4">
      <c r="A1368" s="68">
        <v>44836</v>
      </c>
      <c r="B1368" s="70">
        <v>2124817</v>
      </c>
    </row>
    <row r="1369" spans="1:2" ht="14.4">
      <c r="A1369" s="68">
        <v>44837</v>
      </c>
      <c r="B1369" s="70">
        <v>1822948</v>
      </c>
    </row>
    <row r="1370" spans="1:2" ht="14.4">
      <c r="A1370" s="68">
        <v>44838</v>
      </c>
      <c r="B1370" s="70">
        <v>1996679</v>
      </c>
    </row>
    <row r="1371" spans="1:2" ht="14.4">
      <c r="A1371" s="68">
        <v>44839</v>
      </c>
      <c r="B1371" s="70">
        <v>2376236</v>
      </c>
    </row>
    <row r="1372" spans="1:2" ht="14.4">
      <c r="A1372" s="68">
        <v>44840</v>
      </c>
      <c r="B1372" s="70">
        <v>2474023</v>
      </c>
    </row>
    <row r="1373" spans="1:2" ht="14.4">
      <c r="A1373" s="68">
        <v>44841</v>
      </c>
      <c r="B1373" s="70">
        <v>2018017</v>
      </c>
    </row>
    <row r="1374" spans="1:2" ht="14.4">
      <c r="A1374" s="68">
        <v>44842</v>
      </c>
      <c r="B1374" s="70">
        <v>2425644</v>
      </c>
    </row>
    <row r="1375" spans="1:2" ht="14.4">
      <c r="A1375" s="68">
        <v>44843</v>
      </c>
      <c r="B1375" s="70">
        <v>2409293</v>
      </c>
    </row>
    <row r="1376" spans="1:2" ht="14.4">
      <c r="A1376" s="68">
        <v>44844</v>
      </c>
      <c r="B1376" s="70">
        <v>2089339</v>
      </c>
    </row>
    <row r="1377" spans="1:2" ht="14.4">
      <c r="A1377" s="68">
        <v>44845</v>
      </c>
      <c r="B1377" s="70">
        <v>2119841</v>
      </c>
    </row>
    <row r="1378" spans="1:2" ht="14.4">
      <c r="A1378" s="68">
        <v>44846</v>
      </c>
      <c r="B1378" s="70">
        <v>2413700</v>
      </c>
    </row>
    <row r="1379" spans="1:2" ht="14.4">
      <c r="A1379" s="68">
        <v>44847</v>
      </c>
      <c r="B1379" s="70">
        <v>2483029</v>
      </c>
    </row>
    <row r="1380" spans="1:2" ht="14.4">
      <c r="A1380" s="68">
        <v>44848</v>
      </c>
      <c r="B1380" s="70">
        <v>2036948</v>
      </c>
    </row>
    <row r="1381" spans="1:2" ht="14.4">
      <c r="A1381" s="68">
        <v>44849</v>
      </c>
      <c r="B1381" s="70">
        <v>2501080</v>
      </c>
    </row>
    <row r="1382" spans="1:2" ht="14.4">
      <c r="A1382" s="68">
        <v>44851</v>
      </c>
      <c r="B1382" s="70">
        <v>2357405</v>
      </c>
    </row>
    <row r="1383" spans="1:2" ht="14.4">
      <c r="A1383" s="68">
        <v>44852</v>
      </c>
      <c r="B1383" s="70">
        <v>2003306</v>
      </c>
    </row>
    <row r="1384" spans="1:2" ht="14.4">
      <c r="A1384" s="68">
        <v>44853</v>
      </c>
      <c r="B1384" s="70">
        <v>2093881</v>
      </c>
    </row>
    <row r="1385" spans="1:2" ht="14.4">
      <c r="A1385" s="68">
        <v>44854</v>
      </c>
      <c r="B1385" s="70">
        <v>2418287</v>
      </c>
    </row>
    <row r="1386" spans="1:2" ht="14.4">
      <c r="A1386" s="68">
        <v>44855</v>
      </c>
      <c r="B1386" s="70">
        <v>2430741</v>
      </c>
    </row>
    <row r="1387" spans="1:2" ht="14.4">
      <c r="A1387" s="68">
        <v>44856</v>
      </c>
      <c r="B1387" s="70">
        <v>2000991</v>
      </c>
    </row>
    <row r="1388" spans="1:2" ht="14.4">
      <c r="A1388" s="68">
        <v>44857</v>
      </c>
      <c r="B1388" s="70">
        <v>2490928</v>
      </c>
    </row>
    <row r="1389" spans="1:2" ht="14.4">
      <c r="A1389" s="68">
        <v>44858</v>
      </c>
      <c r="B1389" s="70">
        <v>2318999</v>
      </c>
    </row>
    <row r="1390" spans="1:2" ht="14.4">
      <c r="A1390" s="68">
        <v>44859</v>
      </c>
      <c r="B1390" s="70">
        <v>1973911</v>
      </c>
    </row>
    <row r="1391" spans="1:2" ht="14.4">
      <c r="A1391" s="68">
        <v>44860</v>
      </c>
      <c r="B1391" s="70">
        <v>2051716</v>
      </c>
    </row>
    <row r="1392" spans="1:2" ht="14.4">
      <c r="A1392" s="68">
        <v>44861</v>
      </c>
      <c r="B1392" s="70">
        <v>2303121</v>
      </c>
    </row>
    <row r="1393" spans="1:2" ht="14.4">
      <c r="A1393" s="68">
        <v>44862</v>
      </c>
      <c r="B1393" s="70">
        <v>2315301</v>
      </c>
    </row>
    <row r="1394" spans="1:2" ht="14.4">
      <c r="A1394" s="68">
        <v>44863</v>
      </c>
      <c r="B1394" s="70">
        <v>1828747</v>
      </c>
    </row>
    <row r="1395" spans="1:2" ht="14.4">
      <c r="A1395" s="68">
        <v>44864</v>
      </c>
      <c r="B1395" s="70">
        <v>2235846</v>
      </c>
    </row>
    <row r="1396" spans="1:2" ht="14.4">
      <c r="A1396" s="68">
        <v>44865</v>
      </c>
      <c r="B1396" s="70">
        <v>1919453</v>
      </c>
    </row>
    <row r="1397" spans="1:2" ht="14.4">
      <c r="A1397" s="68">
        <v>44866</v>
      </c>
      <c r="B1397" s="70">
        <v>1966658</v>
      </c>
    </row>
    <row r="1398" spans="1:2" ht="14.4">
      <c r="A1398" s="68">
        <v>44867</v>
      </c>
      <c r="B1398" s="70">
        <v>1891588</v>
      </c>
    </row>
    <row r="1399" spans="1:2" ht="14.4">
      <c r="A1399" s="68">
        <v>44868</v>
      </c>
      <c r="B1399" s="70">
        <v>2236880</v>
      </c>
    </row>
    <row r="1400" spans="1:2" ht="14.4">
      <c r="A1400" s="68">
        <v>44869</v>
      </c>
      <c r="B1400" s="70">
        <v>2307677</v>
      </c>
    </row>
    <row r="1401" spans="1:2" ht="14.4">
      <c r="A1401" s="68">
        <v>44870</v>
      </c>
      <c r="B1401" s="70">
        <v>1917434</v>
      </c>
    </row>
    <row r="1402" spans="1:2" ht="14.4">
      <c r="A1402" s="68">
        <v>44871</v>
      </c>
      <c r="B1402" s="70">
        <v>2390132</v>
      </c>
    </row>
    <row r="1403" spans="1:2" ht="14.4">
      <c r="A1403" s="68">
        <v>44872</v>
      </c>
      <c r="B1403" s="70">
        <v>2208501</v>
      </c>
    </row>
    <row r="1404" spans="1:2" ht="14.4">
      <c r="A1404" s="68">
        <v>44873</v>
      </c>
      <c r="B1404" s="70">
        <v>1881131</v>
      </c>
    </row>
    <row r="1405" spans="1:2" ht="14.4">
      <c r="A1405" s="68">
        <v>44874</v>
      </c>
      <c r="B1405" s="70">
        <v>1932418</v>
      </c>
    </row>
    <row r="1406" spans="1:2" ht="14.4">
      <c r="A1406" s="68">
        <v>44875</v>
      </c>
      <c r="B1406" s="70">
        <v>2176720</v>
      </c>
    </row>
    <row r="1407" spans="1:2" ht="14.4">
      <c r="A1407" s="68">
        <v>44876</v>
      </c>
      <c r="B1407" s="70">
        <v>2317632</v>
      </c>
    </row>
    <row r="1408" spans="1:2" ht="14.4">
      <c r="A1408" s="68">
        <v>44877</v>
      </c>
      <c r="B1408" s="70">
        <v>1871427</v>
      </c>
    </row>
    <row r="1409" spans="1:2" ht="14.4">
      <c r="A1409" s="68">
        <v>44878</v>
      </c>
      <c r="B1409" s="70">
        <v>2435219</v>
      </c>
    </row>
    <row r="1410" spans="1:2" ht="14.4">
      <c r="A1410" s="68">
        <v>44879</v>
      </c>
      <c r="B1410" s="70">
        <v>2263943</v>
      </c>
    </row>
    <row r="1411" spans="1:2" ht="14.4">
      <c r="A1411" s="68">
        <v>44880</v>
      </c>
      <c r="B1411" s="70">
        <v>1889169</v>
      </c>
    </row>
    <row r="1412" spans="1:2" ht="14.4">
      <c r="A1412" s="68">
        <v>44881</v>
      </c>
      <c r="B1412" s="70">
        <v>1965673</v>
      </c>
    </row>
    <row r="1413" spans="1:2" ht="14.4">
      <c r="A1413" s="68">
        <v>44882</v>
      </c>
      <c r="B1413" s="70">
        <v>2316875</v>
      </c>
    </row>
    <row r="1414" spans="1:2" ht="14.4">
      <c r="A1414" s="68">
        <v>44883</v>
      </c>
      <c r="B1414" s="70">
        <v>2451996</v>
      </c>
    </row>
    <row r="1415" spans="1:2" ht="14.4">
      <c r="A1415" s="68">
        <v>44884</v>
      </c>
      <c r="B1415" s="70">
        <v>2148196</v>
      </c>
    </row>
    <row r="1416" spans="1:2" ht="14.4">
      <c r="A1416" s="68">
        <v>44885</v>
      </c>
      <c r="B1416" s="70">
        <v>2327284</v>
      </c>
    </row>
    <row r="1417" spans="1:2" ht="14.4">
      <c r="A1417" s="68">
        <v>44886</v>
      </c>
      <c r="B1417" s="70">
        <v>2265574</v>
      </c>
    </row>
    <row r="1418" spans="1:2" ht="14.4">
      <c r="A1418" s="68">
        <v>44887</v>
      </c>
      <c r="B1418" s="70">
        <v>2299346</v>
      </c>
    </row>
    <row r="1419" spans="1:2" ht="14.4">
      <c r="A1419" s="68">
        <v>44888</v>
      </c>
      <c r="B1419" s="70">
        <v>2455142</v>
      </c>
    </row>
    <row r="1420" spans="1:2" ht="14.4">
      <c r="A1420" s="68">
        <v>44889</v>
      </c>
      <c r="B1420" s="70">
        <v>1400490</v>
      </c>
    </row>
    <row r="1421" spans="1:2" ht="14.4">
      <c r="A1421" s="68">
        <v>44890</v>
      </c>
      <c r="B1421" s="70">
        <v>1980837</v>
      </c>
    </row>
    <row r="1422" spans="1:2" ht="14.4">
      <c r="A1422" s="68">
        <v>44891</v>
      </c>
      <c r="B1422" s="70">
        <v>2268189</v>
      </c>
    </row>
    <row r="1423" spans="1:2" ht="14.4">
      <c r="A1423" s="68">
        <v>44892</v>
      </c>
      <c r="B1423" s="70">
        <v>2560623</v>
      </c>
    </row>
    <row r="1424" spans="1:2" ht="14.4">
      <c r="A1424" s="68">
        <v>44893</v>
      </c>
      <c r="B1424" s="70">
        <v>2412397</v>
      </c>
    </row>
    <row r="1425" spans="1:2" ht="14.4">
      <c r="A1425" s="68">
        <v>44894</v>
      </c>
      <c r="B1425" s="70">
        <v>1945377</v>
      </c>
    </row>
    <row r="1426" spans="1:2" ht="14.4">
      <c r="A1426" s="68">
        <v>44895</v>
      </c>
      <c r="B1426" s="70">
        <v>1886607</v>
      </c>
    </row>
    <row r="1427" spans="1:2" ht="14.4">
      <c r="A1427" s="68">
        <v>44896</v>
      </c>
      <c r="B1427" s="70">
        <v>2044164</v>
      </c>
    </row>
    <row r="1428" spans="1:2" ht="14.4">
      <c r="A1428" s="68">
        <v>44897</v>
      </c>
      <c r="B1428" s="70">
        <v>2124514</v>
      </c>
    </row>
    <row r="1429" spans="1:2" ht="14.4">
      <c r="A1429" s="68">
        <v>44898</v>
      </c>
      <c r="B1429" s="70">
        <v>1783271</v>
      </c>
    </row>
    <row r="1430" spans="1:2" ht="14.4">
      <c r="A1430" s="68">
        <v>44899</v>
      </c>
      <c r="B1430" s="70">
        <v>2256037</v>
      </c>
    </row>
    <row r="1431" spans="1:2" ht="14.4">
      <c r="A1431" s="68">
        <v>44900</v>
      </c>
      <c r="B1431" s="70">
        <v>2132514</v>
      </c>
    </row>
    <row r="1432" spans="1:2" ht="14.4">
      <c r="A1432" s="68">
        <v>44901</v>
      </c>
      <c r="B1432" s="70">
        <v>1691907</v>
      </c>
    </row>
    <row r="1433" spans="1:2" ht="14.4">
      <c r="A1433" s="68">
        <v>44902</v>
      </c>
      <c r="B1433" s="70">
        <v>1876027</v>
      </c>
    </row>
    <row r="1434" spans="1:2" ht="14.4">
      <c r="A1434" s="68">
        <v>44903</v>
      </c>
      <c r="B1434" s="70">
        <v>2199544</v>
      </c>
    </row>
    <row r="1435" spans="1:2" ht="14.4">
      <c r="A1435" s="68">
        <v>44904</v>
      </c>
      <c r="B1435" s="70">
        <v>2287095</v>
      </c>
    </row>
    <row r="1436" spans="1:2" ht="14.4">
      <c r="A1436" s="68">
        <v>44905</v>
      </c>
      <c r="B1436" s="70">
        <v>1878353</v>
      </c>
    </row>
    <row r="1437" spans="1:2" ht="14.4">
      <c r="A1437" s="68">
        <v>44906</v>
      </c>
      <c r="B1437" s="70">
        <v>2227120</v>
      </c>
    </row>
    <row r="1438" spans="1:2" ht="14.4">
      <c r="A1438" s="68">
        <v>44907</v>
      </c>
      <c r="B1438" s="70">
        <v>2157893</v>
      </c>
    </row>
    <row r="1439" spans="1:2" ht="14.4">
      <c r="A1439" s="68">
        <v>44908</v>
      </c>
      <c r="B1439" s="70">
        <v>1803264</v>
      </c>
    </row>
    <row r="1440" spans="1:2" ht="14.4">
      <c r="A1440" s="68">
        <v>44909</v>
      </c>
      <c r="B1440" s="70">
        <v>1981890</v>
      </c>
    </row>
    <row r="1441" spans="1:2" ht="14.4">
      <c r="A1441" s="68">
        <v>44910</v>
      </c>
      <c r="B1441" s="70">
        <v>2282054</v>
      </c>
    </row>
    <row r="1442" spans="1:2" ht="14.4">
      <c r="A1442" s="68">
        <v>44911</v>
      </c>
      <c r="B1442" s="70">
        <v>2437173</v>
      </c>
    </row>
    <row r="1443" spans="1:2" ht="14.4">
      <c r="A1443" s="68">
        <v>44912</v>
      </c>
      <c r="B1443" s="70">
        <v>2225557</v>
      </c>
    </row>
    <row r="1444" spans="1:2" ht="14.4">
      <c r="A1444" s="68">
        <v>44913</v>
      </c>
      <c r="B1444" s="70">
        <v>2352352</v>
      </c>
    </row>
    <row r="1445" spans="1:2" ht="14.4">
      <c r="A1445" s="68">
        <v>44914</v>
      </c>
      <c r="B1445" s="70">
        <v>2258485</v>
      </c>
    </row>
    <row r="1446" spans="1:2" ht="14.4">
      <c r="A1446" s="68">
        <v>44915</v>
      </c>
      <c r="B1446" s="70">
        <v>2199432</v>
      </c>
    </row>
    <row r="1447" spans="1:2" ht="14.4">
      <c r="A1447" s="68">
        <v>44916</v>
      </c>
      <c r="B1447" s="70">
        <v>2416381</v>
      </c>
    </row>
    <row r="1448" spans="1:2" ht="14.4">
      <c r="A1448" s="68">
        <v>44917</v>
      </c>
      <c r="B1448" s="70">
        <v>2345767</v>
      </c>
    </row>
    <row r="1449" spans="1:2" ht="14.4">
      <c r="A1449" s="68">
        <v>44918</v>
      </c>
      <c r="B1449" s="70">
        <v>2079519</v>
      </c>
    </row>
    <row r="1450" spans="1:2" ht="14.4">
      <c r="A1450" s="68">
        <v>44919</v>
      </c>
      <c r="B1450" s="70">
        <v>1827279</v>
      </c>
    </row>
    <row r="1451" spans="1:2" ht="14.4">
      <c r="A1451" s="68">
        <v>44920</v>
      </c>
      <c r="B1451" s="70">
        <v>1792282</v>
      </c>
    </row>
    <row r="1452" spans="1:2" ht="14.4">
      <c r="A1452" s="68">
        <v>44921</v>
      </c>
      <c r="B1452" s="70">
        <v>2211993</v>
      </c>
    </row>
    <row r="1453" spans="1:2" ht="14.4">
      <c r="A1453" s="68">
        <v>44922</v>
      </c>
      <c r="B1453" s="70">
        <v>2163901</v>
      </c>
    </row>
    <row r="1454" spans="1:2" ht="14.4">
      <c r="A1454" s="68">
        <v>44923</v>
      </c>
      <c r="B1454" s="70">
        <v>2143566</v>
      </c>
    </row>
    <row r="1455" spans="1:2" ht="14.4">
      <c r="A1455" s="68">
        <v>44924</v>
      </c>
      <c r="B1455" s="70">
        <v>2168039</v>
      </c>
    </row>
    <row r="1456" spans="1:2" ht="14.4">
      <c r="A1456" s="68">
        <v>44925</v>
      </c>
      <c r="B1456" s="70">
        <v>2367709</v>
      </c>
    </row>
    <row r="1457" spans="1:2" ht="14.4">
      <c r="A1457" s="68">
        <v>44926</v>
      </c>
      <c r="B1457" s="70">
        <v>1932949</v>
      </c>
    </row>
    <row r="1458" spans="1:2" ht="14.4">
      <c r="A1458" s="68">
        <v>44927</v>
      </c>
      <c r="B1458" s="70">
        <v>2031163</v>
      </c>
    </row>
    <row r="1459" spans="1:2" ht="14.4">
      <c r="A1459" s="68">
        <v>44928</v>
      </c>
      <c r="B1459" s="70">
        <v>2361734</v>
      </c>
    </row>
    <row r="1460" spans="1:2" ht="14.4">
      <c r="A1460" s="68">
        <v>44929</v>
      </c>
      <c r="B1460" s="70">
        <v>2203005</v>
      </c>
    </row>
    <row r="1461" spans="1:2" ht="14.4">
      <c r="A1461" s="68">
        <v>44930</v>
      </c>
      <c r="B1461" s="70">
        <v>1981522</v>
      </c>
    </row>
    <row r="1462" spans="1:2" ht="14.4">
      <c r="A1462" s="68">
        <v>44931</v>
      </c>
      <c r="B1462" s="70">
        <v>2025074</v>
      </c>
    </row>
    <row r="1463" spans="1:2" ht="14.4">
      <c r="A1463" s="68">
        <v>44932</v>
      </c>
      <c r="B1463" s="70">
        <v>2030131</v>
      </c>
    </row>
    <row r="1464" spans="1:2" ht="14.4">
      <c r="A1464" s="68">
        <v>44933</v>
      </c>
      <c r="B1464" s="70">
        <v>1906785</v>
      </c>
    </row>
    <row r="1465" spans="1:2" ht="14.4">
      <c r="A1465" s="68">
        <v>44934</v>
      </c>
      <c r="B1465" s="70">
        <v>2214608</v>
      </c>
    </row>
    <row r="1466" spans="1:2" ht="14.4">
      <c r="A1466" s="68">
        <v>44935</v>
      </c>
      <c r="B1466" s="70">
        <v>2008182</v>
      </c>
    </row>
    <row r="1467" spans="1:2" ht="14.4">
      <c r="A1467" s="68">
        <v>44936</v>
      </c>
      <c r="B1467" s="70">
        <v>1671507</v>
      </c>
    </row>
    <row r="1468" spans="1:2" ht="14.4">
      <c r="A1468" s="68">
        <v>44937</v>
      </c>
      <c r="B1468" s="70">
        <v>1709703</v>
      </c>
    </row>
    <row r="1469" spans="1:2" ht="14.4">
      <c r="A1469" s="68">
        <v>44938</v>
      </c>
      <c r="B1469" s="70">
        <v>2182659</v>
      </c>
    </row>
    <row r="1470" spans="1:2" ht="14.4">
      <c r="A1470" s="68">
        <v>44939</v>
      </c>
      <c r="B1470" s="70">
        <v>2299159</v>
      </c>
    </row>
    <row r="1471" spans="1:2" ht="14.4">
      <c r="A1471" s="68">
        <v>44940</v>
      </c>
      <c r="B1471" s="70">
        <v>1796768</v>
      </c>
    </row>
    <row r="1472" spans="1:2" ht="14.4">
      <c r="A1472" s="68">
        <v>44941</v>
      </c>
      <c r="B1472" s="70">
        <v>2032496</v>
      </c>
    </row>
    <row r="1473" spans="1:2" ht="14.4">
      <c r="A1473" s="68">
        <v>44942</v>
      </c>
      <c r="B1473" s="70">
        <v>2115696</v>
      </c>
    </row>
    <row r="1474" spans="1:2" ht="14.4">
      <c r="A1474" s="68">
        <v>44943</v>
      </c>
      <c r="B1474" s="70">
        <v>1788696</v>
      </c>
    </row>
    <row r="1475" spans="1:2" ht="14.4">
      <c r="A1475" s="68">
        <v>44944</v>
      </c>
      <c r="B1475" s="70">
        <v>1667112</v>
      </c>
    </row>
    <row r="1476" spans="1:2" ht="14.4">
      <c r="A1476" s="68">
        <v>44945</v>
      </c>
      <c r="B1476" s="70">
        <v>1993765</v>
      </c>
    </row>
    <row r="1477" spans="1:2" ht="14.4">
      <c r="A1477" s="68">
        <v>44946</v>
      </c>
      <c r="B1477" s="70">
        <v>2083953</v>
      </c>
    </row>
    <row r="1478" spans="1:2" ht="14.4">
      <c r="A1478" s="68">
        <v>44947</v>
      </c>
      <c r="B1478" s="70">
        <v>1656540</v>
      </c>
    </row>
    <row r="1479" spans="1:2" ht="14.4">
      <c r="A1479" s="68">
        <v>44948</v>
      </c>
      <c r="B1479" s="70">
        <v>2135304</v>
      </c>
    </row>
    <row r="1480" spans="1:2" ht="14.4">
      <c r="A1480" s="68">
        <v>44949</v>
      </c>
      <c r="B1480" s="70">
        <v>1965789</v>
      </c>
    </row>
    <row r="1481" spans="1:2" ht="14.4">
      <c r="A1481" s="68">
        <v>44950</v>
      </c>
      <c r="B1481" s="70">
        <v>1559251</v>
      </c>
    </row>
    <row r="1482" spans="1:2" ht="14.4">
      <c r="A1482" s="68">
        <v>44951</v>
      </c>
      <c r="B1482" s="70">
        <v>1671867</v>
      </c>
    </row>
    <row r="1483" spans="1:2" ht="14.4">
      <c r="A1483" s="68">
        <v>44952</v>
      </c>
      <c r="B1483" s="70">
        <v>2089208</v>
      </c>
    </row>
    <row r="1484" spans="1:2" ht="14.4">
      <c r="A1484" s="68">
        <v>44953</v>
      </c>
      <c r="B1484" s="70">
        <v>2115222</v>
      </c>
    </row>
    <row r="1485" spans="1:2" ht="14.4">
      <c r="A1485" s="68">
        <v>44954</v>
      </c>
      <c r="B1485" s="70">
        <v>1649696</v>
      </c>
    </row>
    <row r="1486" spans="1:2" ht="14.4">
      <c r="A1486" s="68">
        <v>44955</v>
      </c>
      <c r="B1486" s="70">
        <v>2137929</v>
      </c>
    </row>
    <row r="1487" spans="1:2" ht="14.4">
      <c r="A1487" s="68">
        <v>44956</v>
      </c>
      <c r="B1487" s="70">
        <v>1932014</v>
      </c>
    </row>
    <row r="1488" spans="1:2" ht="14.4">
      <c r="A1488" s="68">
        <v>44957</v>
      </c>
      <c r="B1488" s="70">
        <v>1531806</v>
      </c>
    </row>
    <row r="1489" spans="1:2" ht="14.4">
      <c r="A1489" s="68">
        <v>44958</v>
      </c>
      <c r="B1489" s="70">
        <v>1604546</v>
      </c>
    </row>
    <row r="1490" spans="1:2" ht="14.4">
      <c r="A1490" s="68">
        <v>44959</v>
      </c>
      <c r="B1490" s="70">
        <v>2035923</v>
      </c>
    </row>
    <row r="1491" spans="1:2" ht="14.4">
      <c r="A1491" s="68">
        <v>44960</v>
      </c>
      <c r="B1491" s="70">
        <v>2102998</v>
      </c>
    </row>
    <row r="1492" spans="1:2" ht="14.4">
      <c r="A1492" s="68">
        <v>44961</v>
      </c>
      <c r="B1492" s="70">
        <v>1669778</v>
      </c>
    </row>
    <row r="1493" spans="1:2" ht="14.4">
      <c r="A1493" s="68">
        <v>44962</v>
      </c>
      <c r="B1493" s="70">
        <v>2195570</v>
      </c>
    </row>
    <row r="1494" spans="1:2" ht="14.4">
      <c r="A1494" s="68">
        <v>44963</v>
      </c>
      <c r="B1494" s="70">
        <v>2033636</v>
      </c>
    </row>
    <row r="1495" spans="1:2" ht="14.4">
      <c r="A1495" s="68">
        <v>44964</v>
      </c>
      <c r="B1495" s="70">
        <v>1622865</v>
      </c>
    </row>
    <row r="1496" spans="1:2" ht="14.4">
      <c r="A1496" s="68">
        <v>44965</v>
      </c>
      <c r="B1496" s="70">
        <v>1793794</v>
      </c>
    </row>
    <row r="1497" spans="1:2" ht="14.4">
      <c r="A1497" s="68">
        <v>44966</v>
      </c>
      <c r="B1497" s="70">
        <v>2152183</v>
      </c>
    </row>
    <row r="1498" spans="1:2" ht="14.4">
      <c r="A1498" s="68">
        <v>44967</v>
      </c>
      <c r="B1498" s="70">
        <v>2254803</v>
      </c>
    </row>
    <row r="1499" spans="1:2" ht="14.4">
      <c r="A1499" s="68">
        <v>44968</v>
      </c>
      <c r="B1499" s="70">
        <v>1809088</v>
      </c>
    </row>
    <row r="1500" spans="1:2" ht="14.4">
      <c r="A1500" s="68">
        <v>44969</v>
      </c>
      <c r="B1500" s="70">
        <v>2113656</v>
      </c>
    </row>
    <row r="1501" spans="1:2" ht="14.4">
      <c r="A1501" s="68">
        <v>44970</v>
      </c>
      <c r="B1501" s="70">
        <v>2066634</v>
      </c>
    </row>
    <row r="1502" spans="1:2" ht="14.4">
      <c r="A1502" s="68">
        <v>44971</v>
      </c>
      <c r="B1502" s="70">
        <v>1670451</v>
      </c>
    </row>
    <row r="1503" spans="1:2" ht="14.4">
      <c r="A1503" s="68">
        <v>44972</v>
      </c>
      <c r="B1503" s="70">
        <v>2006022</v>
      </c>
    </row>
    <row r="1504" spans="1:2" ht="14.4">
      <c r="A1504" s="68">
        <v>44973</v>
      </c>
      <c r="B1504" s="70">
        <v>2327313</v>
      </c>
    </row>
    <row r="1505" spans="1:2" ht="14.4">
      <c r="A1505" s="68">
        <v>44974</v>
      </c>
      <c r="B1505" s="70">
        <v>2504187</v>
      </c>
    </row>
    <row r="1506" spans="1:2" ht="14.4">
      <c r="A1506" s="68">
        <v>44975</v>
      </c>
      <c r="B1506" s="70">
        <v>2053266</v>
      </c>
    </row>
    <row r="1507" spans="1:2" ht="14.4">
      <c r="A1507" s="68">
        <v>44976</v>
      </c>
      <c r="B1507" s="70">
        <v>2314101</v>
      </c>
    </row>
    <row r="1508" spans="1:2" ht="14.4">
      <c r="A1508" s="68">
        <v>44977</v>
      </c>
      <c r="B1508" s="70">
        <v>2466587</v>
      </c>
    </row>
    <row r="1509" spans="1:2" ht="14.4">
      <c r="A1509" s="68">
        <v>44978</v>
      </c>
      <c r="B1509" s="70">
        <v>2046424</v>
      </c>
    </row>
    <row r="1510" spans="1:2" ht="14.4">
      <c r="A1510" s="68">
        <v>44979</v>
      </c>
      <c r="B1510" s="70">
        <v>1998636</v>
      </c>
    </row>
    <row r="1511" spans="1:2" ht="14.4">
      <c r="A1511" s="68">
        <v>44980</v>
      </c>
      <c r="B1511" s="70">
        <v>2317943</v>
      </c>
    </row>
    <row r="1512" spans="1:2" ht="14.4">
      <c r="A1512" s="68">
        <v>44981</v>
      </c>
      <c r="B1512" s="70">
        <v>2413692</v>
      </c>
    </row>
    <row r="1513" spans="1:2" ht="14.4">
      <c r="A1513" s="68">
        <v>44982</v>
      </c>
      <c r="B1513" s="70">
        <v>2047075</v>
      </c>
    </row>
    <row r="1514" spans="1:2" ht="14.4">
      <c r="A1514" s="68">
        <v>44983</v>
      </c>
      <c r="B1514" s="70">
        <v>2394788</v>
      </c>
    </row>
    <row r="1515" spans="1:2" ht="14.4">
      <c r="A1515" s="68">
        <v>44984</v>
      </c>
      <c r="B1515" s="70">
        <v>2230481</v>
      </c>
    </row>
    <row r="1516" spans="1:2" ht="14.4">
      <c r="A1516" s="68">
        <v>44985</v>
      </c>
      <c r="B1516" s="70">
        <v>1876825</v>
      </c>
    </row>
    <row r="1517" spans="1:2" ht="14.4">
      <c r="A1517" s="68">
        <v>44986</v>
      </c>
      <c r="B1517" s="70">
        <v>2062287</v>
      </c>
    </row>
    <row r="1518" spans="1:2" ht="14.4">
      <c r="A1518" s="68">
        <v>44987</v>
      </c>
      <c r="B1518" s="70">
        <v>2299188</v>
      </c>
    </row>
    <row r="1519" spans="1:2" ht="14.4">
      <c r="A1519" s="68">
        <v>44988</v>
      </c>
      <c r="B1519" s="70">
        <v>2375612</v>
      </c>
    </row>
    <row r="1520" spans="1:2" ht="14.4">
      <c r="A1520" s="68">
        <v>44989</v>
      </c>
      <c r="B1520" s="70">
        <v>2040542</v>
      </c>
    </row>
    <row r="1521" spans="1:2" ht="14.4">
      <c r="A1521" s="68">
        <v>44990</v>
      </c>
      <c r="B1521" s="70">
        <v>2412281</v>
      </c>
    </row>
    <row r="1522" spans="1:2" ht="14.4">
      <c r="A1522" s="68">
        <v>44991</v>
      </c>
      <c r="B1522" s="70">
        <v>2197079</v>
      </c>
    </row>
    <row r="1523" spans="1:2" ht="14.4">
      <c r="A1523" s="68">
        <v>44992</v>
      </c>
      <c r="B1523" s="70">
        <v>1907186</v>
      </c>
    </row>
    <row r="1524" spans="1:2" ht="14.4">
      <c r="A1524" s="68">
        <v>44993</v>
      </c>
      <c r="B1524" s="70">
        <v>2125163</v>
      </c>
    </row>
    <row r="1525" spans="1:2" ht="14.4">
      <c r="A1525" s="68">
        <v>44994</v>
      </c>
      <c r="B1525" s="70">
        <v>2397930</v>
      </c>
    </row>
    <row r="1526" spans="1:2" ht="14.4">
      <c r="A1526" s="68">
        <v>44995</v>
      </c>
      <c r="B1526" s="70">
        <v>2562389</v>
      </c>
    </row>
    <row r="1527" spans="1:2" ht="14.4">
      <c r="A1527" s="68">
        <v>44996</v>
      </c>
      <c r="B1527" s="70">
        <v>2279445</v>
      </c>
    </row>
    <row r="1528" spans="1:2" ht="14.4">
      <c r="A1528" s="68">
        <v>44997</v>
      </c>
      <c r="B1528" s="70">
        <v>2527599</v>
      </c>
    </row>
    <row r="1529" spans="1:2" ht="14.4">
      <c r="A1529" s="68">
        <v>44998</v>
      </c>
      <c r="B1529" s="70">
        <v>2390797</v>
      </c>
    </row>
    <row r="1530" spans="1:2" ht="14.4">
      <c r="A1530" s="68">
        <v>44999</v>
      </c>
      <c r="B1530" s="70">
        <v>2022912</v>
      </c>
    </row>
    <row r="1531" spans="1:2" ht="14.4">
      <c r="A1531" s="68">
        <v>45000</v>
      </c>
      <c r="B1531" s="70">
        <v>2260097</v>
      </c>
    </row>
    <row r="1532" spans="1:2" ht="14.4">
      <c r="A1532" s="68">
        <v>45001</v>
      </c>
      <c r="B1532" s="70">
        <v>2461141</v>
      </c>
    </row>
    <row r="1533" spans="1:2" ht="14.4">
      <c r="A1533" s="68">
        <v>45002</v>
      </c>
      <c r="B1533" s="70">
        <v>2517194</v>
      </c>
    </row>
    <row r="1534" spans="1:2" ht="14.4">
      <c r="A1534" s="68">
        <v>45003</v>
      </c>
      <c r="B1534" s="70">
        <v>2278790</v>
      </c>
    </row>
    <row r="1535" spans="1:2" ht="14.4">
      <c r="A1535" s="68">
        <v>45004</v>
      </c>
      <c r="B1535" s="70">
        <v>2592384</v>
      </c>
    </row>
    <row r="1536" spans="1:2" ht="14.4">
      <c r="A1536" s="68">
        <v>45005</v>
      </c>
      <c r="B1536" s="70">
        <v>2399550</v>
      </c>
    </row>
    <row r="1537" spans="1:2" ht="14.4">
      <c r="A1537" s="68">
        <v>45006</v>
      </c>
      <c r="B1537" s="70">
        <v>2026078</v>
      </c>
    </row>
    <row r="1538" spans="1:2" ht="14.4">
      <c r="A1538" s="68">
        <v>45007</v>
      </c>
      <c r="B1538" s="70">
        <v>2189372</v>
      </c>
    </row>
    <row r="1539" spans="1:2" ht="14.4">
      <c r="A1539" s="68">
        <v>45008</v>
      </c>
      <c r="B1539" s="70">
        <v>2441286</v>
      </c>
    </row>
    <row r="1540" spans="1:2" ht="14.4">
      <c r="A1540" s="68">
        <v>45009</v>
      </c>
      <c r="B1540" s="70">
        <v>2508182</v>
      </c>
    </row>
    <row r="1541" spans="1:2" ht="14.4">
      <c r="A1541" s="68">
        <v>45010</v>
      </c>
      <c r="B1541" s="70">
        <v>2208254</v>
      </c>
    </row>
    <row r="1542" spans="1:2" ht="14.4">
      <c r="A1542" s="68">
        <v>45011</v>
      </c>
      <c r="B1542" s="70">
        <v>2514762</v>
      </c>
    </row>
    <row r="1543" spans="1:2" ht="14.4">
      <c r="A1543" s="68">
        <v>45012</v>
      </c>
      <c r="B1543" s="70">
        <v>2374441</v>
      </c>
    </row>
    <row r="1544" spans="1:2" ht="14.4">
      <c r="A1544" s="68">
        <v>45013</v>
      </c>
      <c r="B1544" s="70">
        <v>2033766</v>
      </c>
    </row>
    <row r="1545" spans="1:2" ht="14.4">
      <c r="A1545" s="68">
        <v>45014</v>
      </c>
      <c r="B1545" s="70">
        <v>2206337</v>
      </c>
    </row>
    <row r="1546" spans="1:2" ht="14.4">
      <c r="A1546" s="68">
        <v>45015</v>
      </c>
      <c r="B1546" s="70">
        <v>2462648</v>
      </c>
    </row>
    <row r="1547" spans="1:2" ht="14.4">
      <c r="A1547" s="68">
        <v>45016</v>
      </c>
      <c r="B1547" s="70">
        <v>2521659</v>
      </c>
    </row>
    <row r="1548" spans="1:2" ht="14.4">
      <c r="A1548" s="68">
        <v>45017</v>
      </c>
      <c r="B1548" s="70">
        <v>2239314</v>
      </c>
    </row>
    <row r="1549" spans="1:2" ht="14.4">
      <c r="A1549" s="68">
        <v>45018</v>
      </c>
      <c r="B1549" s="70">
        <v>2528489</v>
      </c>
    </row>
    <row r="1550" spans="1:2" ht="14.4">
      <c r="A1550" s="68">
        <v>45019</v>
      </c>
      <c r="B1550" s="70">
        <v>2384806</v>
      </c>
    </row>
    <row r="1551" spans="1:2" ht="14.4">
      <c r="A1551" s="68">
        <v>45020</v>
      </c>
      <c r="B1551" s="70">
        <v>2066489</v>
      </c>
    </row>
    <row r="1552" spans="1:2" ht="14.4">
      <c r="A1552" s="68">
        <v>45021</v>
      </c>
      <c r="B1552" s="70">
        <v>2199464</v>
      </c>
    </row>
    <row r="1553" spans="1:2" ht="14.4">
      <c r="A1553" s="68">
        <v>45022</v>
      </c>
      <c r="B1553" s="70">
        <v>2508487</v>
      </c>
    </row>
    <row r="1554" spans="1:2" ht="14.4">
      <c r="A1554" s="68">
        <v>45023</v>
      </c>
      <c r="B1554" s="70">
        <v>2475368</v>
      </c>
    </row>
    <row r="1555" spans="1:2" ht="14.4">
      <c r="A1555" s="68">
        <v>45024</v>
      </c>
      <c r="B1555" s="70">
        <v>2093075</v>
      </c>
    </row>
    <row r="1556" spans="1:2" ht="14.4">
      <c r="A1556" s="68">
        <v>45025</v>
      </c>
      <c r="B1556" s="70">
        <v>2375705</v>
      </c>
    </row>
    <row r="1557" spans="1:2" ht="14.4">
      <c r="A1557" s="68">
        <v>45026</v>
      </c>
      <c r="B1557" s="70">
        <v>2511861</v>
      </c>
    </row>
    <row r="1558" spans="1:2" ht="14.4">
      <c r="A1558" s="68">
        <v>45027</v>
      </c>
      <c r="B1558" s="70">
        <v>2123254</v>
      </c>
    </row>
    <row r="1559" spans="1:2" ht="14.4">
      <c r="A1559" s="68">
        <v>45028</v>
      </c>
      <c r="B1559" s="70">
        <v>2150587</v>
      </c>
    </row>
    <row r="1560" spans="1:2" ht="14.4">
      <c r="A1560" s="68">
        <v>45029</v>
      </c>
      <c r="B1560" s="70">
        <v>2437708</v>
      </c>
    </row>
    <row r="1561" spans="1:2" ht="14.4">
      <c r="A1561" s="68">
        <v>45030</v>
      </c>
      <c r="B1561" s="70">
        <v>2532863</v>
      </c>
    </row>
    <row r="1562" spans="1:2" ht="14.4">
      <c r="A1562" s="68">
        <v>45031</v>
      </c>
      <c r="B1562" s="70">
        <v>2150251</v>
      </c>
    </row>
    <row r="1563" spans="1:2" ht="14.4">
      <c r="A1563" s="68">
        <v>45032</v>
      </c>
      <c r="B1563" s="70">
        <v>2575220</v>
      </c>
    </row>
    <row r="1564" spans="1:2" ht="14.4">
      <c r="A1564" s="68">
        <v>45033</v>
      </c>
      <c r="B1564" s="70">
        <v>2446947</v>
      </c>
    </row>
    <row r="1565" spans="1:2" ht="14.4">
      <c r="A1565" s="68">
        <v>45034</v>
      </c>
      <c r="B1565" s="70">
        <v>2065326</v>
      </c>
    </row>
    <row r="1566" spans="1:2" ht="14.4">
      <c r="A1566" s="68">
        <v>45035</v>
      </c>
      <c r="B1566" s="70">
        <v>2214841</v>
      </c>
    </row>
    <row r="1567" spans="1:2" ht="14.4">
      <c r="A1567" s="68">
        <v>45036</v>
      </c>
      <c r="B1567" s="70">
        <v>2510568</v>
      </c>
    </row>
    <row r="1568" spans="1:2" ht="14.4">
      <c r="A1568" s="68">
        <v>45037</v>
      </c>
      <c r="B1568" s="70">
        <v>2585925</v>
      </c>
    </row>
    <row r="1569" spans="1:2" ht="14.4">
      <c r="A1569" s="68">
        <v>45038</v>
      </c>
      <c r="B1569" s="70">
        <v>2056341</v>
      </c>
    </row>
    <row r="1570" spans="1:2" ht="14.4">
      <c r="A1570" s="68">
        <v>45039</v>
      </c>
      <c r="B1570" s="70">
        <v>2564762</v>
      </c>
    </row>
    <row r="1571" spans="1:2" ht="14.4">
      <c r="A1571" s="68">
        <v>45040</v>
      </c>
      <c r="B1571" s="70">
        <v>2417427</v>
      </c>
    </row>
    <row r="1572" spans="1:2" ht="14.4">
      <c r="A1572" s="68">
        <v>45041</v>
      </c>
      <c r="B1572" s="70">
        <v>2011519</v>
      </c>
    </row>
    <row r="1573" spans="1:2" ht="14.4">
      <c r="A1573" s="68">
        <v>45042</v>
      </c>
      <c r="B1573" s="70">
        <v>2178370</v>
      </c>
    </row>
    <row r="1574" spans="1:2" ht="14.4">
      <c r="A1574" s="68">
        <v>45043</v>
      </c>
      <c r="B1574" s="70">
        <v>2517253</v>
      </c>
    </row>
    <row r="1575" spans="1:2" ht="14.4">
      <c r="A1575" s="68">
        <v>45044</v>
      </c>
      <c r="B1575" s="70">
        <v>2503233</v>
      </c>
    </row>
    <row r="1576" spans="1:2" ht="14.4">
      <c r="A1576" s="68">
        <v>45045</v>
      </c>
      <c r="B1576" s="70">
        <v>1954022</v>
      </c>
    </row>
    <row r="1577" spans="1:2" ht="14.4">
      <c r="A1577" s="68">
        <v>45046</v>
      </c>
      <c r="B1577" s="70">
        <v>2505077</v>
      </c>
    </row>
    <row r="1578" spans="1:2" ht="14.4">
      <c r="A1578" s="68">
        <v>45047</v>
      </c>
      <c r="B1578" s="70">
        <v>2411749</v>
      </c>
    </row>
    <row r="1579" spans="1:2" ht="14.4">
      <c r="A1579" s="68">
        <v>45048</v>
      </c>
      <c r="B1579" s="70">
        <v>1992142</v>
      </c>
    </row>
    <row r="1580" spans="1:2" ht="14.4">
      <c r="A1580" s="68">
        <v>45049</v>
      </c>
      <c r="B1580" s="70">
        <v>2158446</v>
      </c>
    </row>
    <row r="1581" spans="1:2" ht="14.4">
      <c r="A1581" s="68">
        <v>45050</v>
      </c>
      <c r="B1581" s="70">
        <v>2498939</v>
      </c>
    </row>
    <row r="1582" spans="1:2" ht="14.4">
      <c r="A1582" s="68">
        <v>45051</v>
      </c>
      <c r="B1582" s="70">
        <v>2508503</v>
      </c>
    </row>
    <row r="1583" spans="1:2" ht="14.4">
      <c r="A1583" s="68">
        <v>45052</v>
      </c>
      <c r="B1583" s="70">
        <v>2043700</v>
      </c>
    </row>
    <row r="1584" spans="1:2" ht="14.4">
      <c r="A1584" s="68">
        <v>45053</v>
      </c>
      <c r="B1584" s="70">
        <v>2583350</v>
      </c>
    </row>
    <row r="1585" spans="1:2" ht="14.4">
      <c r="A1585" s="68">
        <v>45054</v>
      </c>
      <c r="B1585" s="70">
        <v>2468179</v>
      </c>
    </row>
    <row r="1586" spans="1:2" ht="14.4">
      <c r="A1586" s="68">
        <v>45055</v>
      </c>
      <c r="B1586" s="70">
        <v>2073603</v>
      </c>
    </row>
    <row r="1587" spans="1:2" ht="14.4">
      <c r="A1587" s="68">
        <v>45056</v>
      </c>
      <c r="B1587" s="70">
        <v>2248503</v>
      </c>
    </row>
    <row r="1588" spans="1:2" ht="14.4">
      <c r="A1588" s="68">
        <v>45057</v>
      </c>
      <c r="B1588" s="70">
        <v>2585633</v>
      </c>
    </row>
    <row r="1589" spans="1:2" ht="14.4">
      <c r="A1589" s="68">
        <v>45058</v>
      </c>
      <c r="B1589" s="70">
        <v>2524891</v>
      </c>
    </row>
    <row r="1590" spans="1:2" ht="14.4">
      <c r="A1590" s="68">
        <v>45059</v>
      </c>
      <c r="B1590" s="70">
        <v>2113445</v>
      </c>
    </row>
    <row r="1591" spans="1:2" ht="14.4">
      <c r="A1591" s="68">
        <v>45060</v>
      </c>
      <c r="B1591" s="70">
        <v>2484125</v>
      </c>
    </row>
    <row r="1592" spans="1:2" ht="14.4">
      <c r="A1592" s="68">
        <v>45061</v>
      </c>
      <c r="B1592" s="70">
        <v>2586566</v>
      </c>
    </row>
    <row r="1593" spans="1:2" ht="14.4">
      <c r="A1593" s="68">
        <v>45062</v>
      </c>
      <c r="B1593" s="70">
        <v>2168144</v>
      </c>
    </row>
    <row r="1594" spans="1:2" ht="14.4">
      <c r="A1594" s="68">
        <v>45063</v>
      </c>
      <c r="B1594" s="70">
        <v>2305668</v>
      </c>
    </row>
    <row r="1595" spans="1:2" ht="14.4">
      <c r="A1595" s="68">
        <v>45064</v>
      </c>
      <c r="B1595" s="70">
        <v>2627978</v>
      </c>
    </row>
    <row r="1596" spans="1:2" ht="14.4">
      <c r="A1596" s="68">
        <v>45065</v>
      </c>
      <c r="B1596" s="70">
        <v>2655587</v>
      </c>
    </row>
    <row r="1597" spans="1:2" ht="14.4">
      <c r="A1597" s="68">
        <v>45066</v>
      </c>
      <c r="B1597" s="70">
        <v>2213471</v>
      </c>
    </row>
    <row r="1598" spans="1:2" ht="14.4">
      <c r="A1598" s="68">
        <v>45067</v>
      </c>
      <c r="B1598" s="70">
        <v>2650573</v>
      </c>
    </row>
    <row r="1599" spans="1:2" ht="14.4">
      <c r="A1599" s="68">
        <v>45068</v>
      </c>
      <c r="B1599" s="70">
        <v>2562419</v>
      </c>
    </row>
    <row r="1600" spans="1:2" ht="14.4">
      <c r="A1600" s="68">
        <v>45069</v>
      </c>
      <c r="B1600" s="70">
        <v>2262673</v>
      </c>
    </row>
    <row r="1601" spans="1:2" ht="14.4">
      <c r="A1601" s="68">
        <v>45070</v>
      </c>
      <c r="B1601" s="70">
        <v>2429358</v>
      </c>
    </row>
    <row r="1602" spans="1:2" ht="14.4">
      <c r="A1602" s="68">
        <v>45071</v>
      </c>
      <c r="B1602" s="70">
        <v>2658057</v>
      </c>
    </row>
    <row r="1603" spans="1:2" ht="14.4">
      <c r="A1603" s="68">
        <v>45072</v>
      </c>
      <c r="B1603" s="70">
        <v>2744469</v>
      </c>
    </row>
    <row r="1604" spans="1:2" ht="14.4">
      <c r="A1604" s="68">
        <v>45073</v>
      </c>
      <c r="B1604" s="70">
        <v>2206575</v>
      </c>
    </row>
    <row r="1605" spans="1:2" ht="14.4">
      <c r="A1605" s="68">
        <v>45074</v>
      </c>
      <c r="B1605" s="70">
        <v>2257766</v>
      </c>
    </row>
    <row r="1606" spans="1:2" ht="14.4">
      <c r="A1606" s="68">
        <v>45075</v>
      </c>
      <c r="B1606" s="70">
        <v>2577437</v>
      </c>
    </row>
    <row r="1607" spans="1:2" ht="14.4">
      <c r="A1607" s="68">
        <v>45076</v>
      </c>
      <c r="B1607" s="70">
        <v>2342489</v>
      </c>
    </row>
    <row r="1608" spans="1:2" ht="14.4">
      <c r="A1608" s="68">
        <v>45077</v>
      </c>
      <c r="B1608" s="70">
        <v>2255052</v>
      </c>
    </row>
    <row r="1609" spans="1:2" ht="14.4">
      <c r="A1609" s="68">
        <v>45078</v>
      </c>
      <c r="B1609" s="70">
        <v>2463873</v>
      </c>
    </row>
    <row r="1610" spans="1:2" ht="14.4">
      <c r="A1610" s="68">
        <v>45079</v>
      </c>
      <c r="B1610" s="70">
        <v>2534724</v>
      </c>
    </row>
    <row r="1611" spans="1:2" ht="14.4">
      <c r="A1611" s="68">
        <v>45080</v>
      </c>
      <c r="B1611" s="70">
        <v>2221884</v>
      </c>
    </row>
    <row r="1612" spans="1:2" ht="14.4">
      <c r="A1612" s="68">
        <v>45081</v>
      </c>
      <c r="B1612" s="70">
        <v>2648024</v>
      </c>
    </row>
    <row r="1613" spans="1:2" ht="14.4">
      <c r="A1613" s="68">
        <v>45082</v>
      </c>
      <c r="B1613" s="70">
        <v>2555015</v>
      </c>
    </row>
    <row r="1614" spans="1:2" ht="14.4">
      <c r="A1614" s="68">
        <v>45083</v>
      </c>
      <c r="B1614" s="70">
        <v>2220737</v>
      </c>
    </row>
    <row r="1615" spans="1:2" ht="14.4">
      <c r="A1615" s="68">
        <v>45084</v>
      </c>
      <c r="B1615" s="70">
        <v>2341044</v>
      </c>
    </row>
    <row r="1616" spans="1:2" ht="14.4">
      <c r="A1616" s="68">
        <v>45085</v>
      </c>
      <c r="B1616" s="70">
        <v>2628367</v>
      </c>
    </row>
    <row r="1617" spans="1:2" ht="14.4">
      <c r="A1617" s="68">
        <v>45086</v>
      </c>
      <c r="B1617" s="70">
        <v>2675108</v>
      </c>
    </row>
    <row r="1618" spans="1:2" ht="14.4">
      <c r="A1618" s="68">
        <v>45087</v>
      </c>
      <c r="B1618" s="70">
        <v>2322200</v>
      </c>
    </row>
    <row r="1619" spans="1:2" ht="14.4">
      <c r="A1619" s="68">
        <v>45088</v>
      </c>
      <c r="B1619" s="70">
        <v>2722225</v>
      </c>
    </row>
    <row r="1620" spans="1:2" ht="14.4">
      <c r="A1620" s="68">
        <v>45089</v>
      </c>
      <c r="B1620" s="70">
        <v>2625141</v>
      </c>
    </row>
    <row r="1621" spans="1:2" ht="14.4">
      <c r="A1621" s="68">
        <v>45090</v>
      </c>
      <c r="B1621" s="70">
        <v>2332992</v>
      </c>
    </row>
    <row r="1622" spans="1:2" ht="14.4">
      <c r="A1622" s="68">
        <v>45091</v>
      </c>
      <c r="B1622" s="70">
        <v>2452085</v>
      </c>
    </row>
    <row r="1623" spans="1:2" ht="14.4">
      <c r="A1623" s="68">
        <v>45092</v>
      </c>
      <c r="B1623" s="70">
        <v>2730123</v>
      </c>
    </row>
    <row r="1624" spans="1:2" ht="14.4">
      <c r="A1624" s="68">
        <v>45093</v>
      </c>
      <c r="B1624" s="70">
        <v>2785529</v>
      </c>
    </row>
    <row r="1625" spans="1:2" ht="14.4">
      <c r="A1625" s="68">
        <v>45094</v>
      </c>
      <c r="B1625" s="70">
        <v>2435989</v>
      </c>
    </row>
    <row r="1626" spans="1:2" ht="14.4">
      <c r="A1626" s="68">
        <v>45095</v>
      </c>
      <c r="B1626" s="70">
        <v>2640229</v>
      </c>
    </row>
    <row r="1627" spans="1:2" ht="14.4">
      <c r="A1627" s="68">
        <v>45096</v>
      </c>
      <c r="B1627" s="70">
        <v>2730317</v>
      </c>
    </row>
    <row r="1628" spans="1:2" ht="14.4">
      <c r="A1628" s="68">
        <v>45097</v>
      </c>
      <c r="B1628" s="70">
        <v>2436834</v>
      </c>
    </row>
    <row r="1629" spans="1:2" ht="14.4">
      <c r="A1629" s="68">
        <v>45098</v>
      </c>
      <c r="B1629" s="70">
        <v>2491306</v>
      </c>
    </row>
    <row r="1630" spans="1:2" ht="14.4">
      <c r="A1630" s="68">
        <v>45099</v>
      </c>
      <c r="B1630" s="70">
        <v>2715730</v>
      </c>
    </row>
    <row r="1631" spans="1:2" ht="14.4">
      <c r="A1631" s="68">
        <v>45100</v>
      </c>
      <c r="B1631" s="70">
        <v>2771620</v>
      </c>
    </row>
    <row r="1632" spans="1:2" ht="14.4">
      <c r="A1632" s="68">
        <v>45101</v>
      </c>
      <c r="B1632" s="70">
        <v>2456097</v>
      </c>
    </row>
    <row r="1633" spans="1:2" ht="14.4">
      <c r="A1633" s="68">
        <v>45102</v>
      </c>
      <c r="B1633" s="70">
        <v>2756488</v>
      </c>
    </row>
    <row r="1634" spans="1:2" ht="14.4">
      <c r="A1634" s="68">
        <v>45103</v>
      </c>
      <c r="B1634" s="70">
        <v>2680657</v>
      </c>
    </row>
    <row r="1635" spans="1:2" ht="14.4">
      <c r="A1635" s="68">
        <v>45104</v>
      </c>
      <c r="B1635" s="70">
        <v>2378082</v>
      </c>
    </row>
    <row r="1636" spans="1:2" ht="14.4">
      <c r="A1636" s="68">
        <v>45105</v>
      </c>
      <c r="B1636" s="70">
        <v>2530701</v>
      </c>
    </row>
    <row r="1637" spans="1:2" ht="14.4">
      <c r="A1637" s="68">
        <v>45106</v>
      </c>
      <c r="B1637" s="70">
        <v>2759141</v>
      </c>
    </row>
    <row r="1638" spans="1:2" ht="14.4">
      <c r="A1638" s="68">
        <v>45107</v>
      </c>
      <c r="B1638" s="70">
        <v>2884783</v>
      </c>
    </row>
    <row r="1639" spans="1:2" ht="14.4">
      <c r="A1639" s="68">
        <v>45108</v>
      </c>
      <c r="B1639" s="70">
        <v>2588335</v>
      </c>
    </row>
    <row r="1640" spans="1:2" ht="14.4">
      <c r="A1640" s="68">
        <v>45109</v>
      </c>
      <c r="B1640" s="70">
        <v>2529730</v>
      </c>
    </row>
    <row r="1641" spans="1:2" ht="14.4">
      <c r="A1641" s="68">
        <v>45110</v>
      </c>
      <c r="B1641" s="70">
        <v>2288649</v>
      </c>
    </row>
    <row r="1642" spans="1:2" ht="14.4">
      <c r="A1642" s="68">
        <v>45111</v>
      </c>
      <c r="B1642" s="70">
        <v>2007445</v>
      </c>
    </row>
    <row r="1643" spans="1:2" ht="14.4">
      <c r="A1643" s="68">
        <v>45112</v>
      </c>
      <c r="B1643" s="70">
        <v>2481122</v>
      </c>
    </row>
    <row r="1644" spans="1:2" ht="14.4">
      <c r="A1644" s="68">
        <v>45113</v>
      </c>
      <c r="B1644" s="70">
        <v>2529182</v>
      </c>
    </row>
    <row r="1645" spans="1:2" ht="14.4">
      <c r="A1645" s="68">
        <v>45114</v>
      </c>
      <c r="B1645" s="70">
        <v>2555001</v>
      </c>
    </row>
    <row r="1646" spans="1:2" ht="14.4">
      <c r="A1646" s="68">
        <v>45115</v>
      </c>
      <c r="B1646" s="70">
        <v>2430950</v>
      </c>
    </row>
    <row r="1647" spans="1:2" ht="14.4">
      <c r="A1647" s="68">
        <v>45116</v>
      </c>
      <c r="B1647" s="70">
        <v>2634012</v>
      </c>
    </row>
    <row r="1648" spans="1:2" ht="14.4">
      <c r="A1648" s="68">
        <v>45117</v>
      </c>
      <c r="B1648" s="70">
        <v>2683003</v>
      </c>
    </row>
    <row r="1649" spans="1:2" ht="14.4">
      <c r="A1649" s="68">
        <v>45118</v>
      </c>
      <c r="B1649" s="70">
        <v>2350817</v>
      </c>
    </row>
    <row r="1650" spans="1:2" ht="14.4">
      <c r="A1650" s="68">
        <v>45119</v>
      </c>
      <c r="B1650" s="70">
        <v>2450645</v>
      </c>
    </row>
    <row r="1651" spans="1:2" ht="14.4">
      <c r="A1651" s="68">
        <v>45120</v>
      </c>
      <c r="B1651" s="70">
        <v>2720764</v>
      </c>
    </row>
    <row r="1652" spans="1:2" ht="14.4">
      <c r="A1652" s="68">
        <v>45121</v>
      </c>
      <c r="B1652" s="70">
        <v>2738536</v>
      </c>
    </row>
    <row r="1653" spans="1:2" ht="14.4">
      <c r="A1653" s="68">
        <v>45122</v>
      </c>
      <c r="B1653" s="70">
        <v>2486399</v>
      </c>
    </row>
    <row r="1654" spans="1:2" ht="14.4">
      <c r="A1654" s="68">
        <v>45123</v>
      </c>
      <c r="B1654" s="70">
        <v>2732581</v>
      </c>
    </row>
    <row r="1655" spans="1:2" ht="14.4">
      <c r="A1655" s="68">
        <v>45124</v>
      </c>
      <c r="B1655" s="70">
        <v>2736189</v>
      </c>
    </row>
    <row r="1656" spans="1:2" ht="14.4">
      <c r="A1656" s="68">
        <v>45125</v>
      </c>
      <c r="B1656" s="70">
        <v>2404254</v>
      </c>
    </row>
    <row r="1657" spans="1:2" ht="14.4">
      <c r="A1657" s="68">
        <v>45126</v>
      </c>
      <c r="B1657" s="70">
        <v>2512531</v>
      </c>
    </row>
    <row r="1658" spans="1:2" ht="14.4">
      <c r="A1658" s="68">
        <v>45127</v>
      </c>
      <c r="B1658" s="70">
        <v>2739648</v>
      </c>
    </row>
    <row r="1659" spans="1:2" ht="14.4">
      <c r="A1659" s="68">
        <v>45128</v>
      </c>
      <c r="B1659" s="70">
        <v>2780893</v>
      </c>
    </row>
    <row r="1660" spans="1:2" ht="14.4">
      <c r="A1660" s="68">
        <v>45129</v>
      </c>
      <c r="B1660" s="70">
        <v>2486267</v>
      </c>
    </row>
    <row r="1661" spans="1:2" ht="14.4">
      <c r="A1661" s="68">
        <v>45130</v>
      </c>
      <c r="B1661" s="70">
        <v>2789694</v>
      </c>
    </row>
    <row r="1662" spans="1:2" ht="14.4">
      <c r="A1662" s="68">
        <v>45131</v>
      </c>
      <c r="B1662" s="70">
        <v>2674653</v>
      </c>
    </row>
    <row r="1663" spans="1:2" ht="14.4">
      <c r="A1663" s="68">
        <v>45132</v>
      </c>
      <c r="B1663" s="70">
        <v>2349592</v>
      </c>
    </row>
    <row r="1664" spans="1:2" ht="14.4">
      <c r="A1664" s="68">
        <v>45133</v>
      </c>
      <c r="B1664" s="70">
        <v>2374802</v>
      </c>
    </row>
    <row r="1665" spans="1:2" ht="14.4">
      <c r="A1665" s="68">
        <v>45134</v>
      </c>
      <c r="B1665" s="70">
        <v>2710923</v>
      </c>
    </row>
    <row r="1666" spans="1:2" ht="14.4">
      <c r="A1666" s="68">
        <v>45135</v>
      </c>
      <c r="B1666" s="70">
        <v>2785404</v>
      </c>
    </row>
    <row r="1667" spans="1:2" ht="14.4">
      <c r="A1667" s="68">
        <v>45136</v>
      </c>
      <c r="B1667" s="70">
        <v>2457939</v>
      </c>
    </row>
    <row r="1668" spans="1:2" ht="14.4">
      <c r="A1668" s="68">
        <v>45137</v>
      </c>
      <c r="B1668" s="70">
        <v>2793207</v>
      </c>
    </row>
    <row r="1669" spans="1:2" ht="14.4">
      <c r="A1669" s="68">
        <v>45138</v>
      </c>
      <c r="B1669" s="70">
        <v>2683055</v>
      </c>
    </row>
    <row r="1670" spans="1:2" ht="14.4">
      <c r="A1670" s="68">
        <v>45139</v>
      </c>
      <c r="B1670" s="70">
        <v>2352706</v>
      </c>
    </row>
    <row r="1671" spans="1:2" ht="14.4">
      <c r="A1671" s="68">
        <v>45140</v>
      </c>
      <c r="B1671" s="70">
        <v>2419866</v>
      </c>
    </row>
    <row r="1672" spans="1:2" ht="14.4">
      <c r="A1672" s="68">
        <v>45141</v>
      </c>
      <c r="B1672" s="70">
        <v>2658817</v>
      </c>
    </row>
    <row r="1673" spans="1:2" ht="14.4">
      <c r="A1673" s="68">
        <v>45142</v>
      </c>
      <c r="B1673" s="70">
        <v>2690660</v>
      </c>
    </row>
    <row r="1674" spans="1:2" ht="14.4">
      <c r="A1674" s="68">
        <v>45143</v>
      </c>
      <c r="B1674" s="70">
        <v>2403611</v>
      </c>
    </row>
    <row r="1675" spans="1:2" ht="14.4">
      <c r="A1675" s="68">
        <v>45144</v>
      </c>
      <c r="B1675" s="70">
        <v>2736096</v>
      </c>
    </row>
    <row r="1676" spans="1:2" ht="14.4">
      <c r="A1676" s="68">
        <v>45145</v>
      </c>
      <c r="B1676" s="70">
        <v>2593050</v>
      </c>
    </row>
    <row r="1677" spans="1:2" ht="14.4">
      <c r="A1677" s="68">
        <v>45146</v>
      </c>
      <c r="B1677" s="70">
        <v>2365795</v>
      </c>
    </row>
    <row r="1678" spans="1:2" ht="14.4">
      <c r="A1678" s="68">
        <v>45147</v>
      </c>
      <c r="B1678" s="70">
        <v>2397657</v>
      </c>
    </row>
    <row r="1679" spans="1:2" ht="14.4">
      <c r="A1679" s="68">
        <v>45148</v>
      </c>
      <c r="B1679" s="70">
        <v>2648442</v>
      </c>
    </row>
    <row r="1680" spans="1:2" ht="14.4">
      <c r="A1680" s="68">
        <v>45149</v>
      </c>
      <c r="B1680" s="70">
        <v>2648556</v>
      </c>
    </row>
    <row r="1681" spans="1:2" ht="14.4">
      <c r="A1681" s="68">
        <v>45150</v>
      </c>
      <c r="B1681" s="70">
        <v>2322724</v>
      </c>
    </row>
    <row r="1682" spans="1:2" ht="14.4">
      <c r="A1682" s="68">
        <v>45151</v>
      </c>
      <c r="B1682" s="70">
        <v>2672509</v>
      </c>
    </row>
    <row r="1683" spans="1:2" ht="14.4">
      <c r="A1683" s="68">
        <v>45152</v>
      </c>
      <c r="B1683" s="70">
        <v>2537577</v>
      </c>
    </row>
    <row r="1684" spans="1:2" ht="14.4">
      <c r="A1684" s="68">
        <v>45153</v>
      </c>
      <c r="B1684" s="70">
        <v>2265628</v>
      </c>
    </row>
    <row r="1685" spans="1:2" ht="14.4">
      <c r="A1685" s="68">
        <v>45154</v>
      </c>
      <c r="B1685" s="70">
        <v>2295943</v>
      </c>
    </row>
    <row r="1686" spans="1:2" ht="14.4">
      <c r="A1686" s="68">
        <v>45155</v>
      </c>
      <c r="B1686" s="70">
        <v>2591257</v>
      </c>
    </row>
    <row r="1687" spans="1:2" ht="14.4">
      <c r="A1687" s="68">
        <v>45156</v>
      </c>
      <c r="B1687" s="70">
        <v>2601048</v>
      </c>
    </row>
    <row r="1688" spans="1:2" ht="14.4">
      <c r="A1688" s="68">
        <v>45157</v>
      </c>
      <c r="B1688" s="70">
        <v>2252155</v>
      </c>
    </row>
    <row r="1689" spans="1:2" ht="14.4">
      <c r="A1689" s="68">
        <v>45158</v>
      </c>
      <c r="B1689" s="70">
        <v>2526168</v>
      </c>
    </row>
    <row r="1690" spans="1:2" ht="14.4">
      <c r="A1690" s="68">
        <v>45159</v>
      </c>
      <c r="B1690" s="70">
        <v>2479491</v>
      </c>
    </row>
    <row r="1691" spans="1:2" ht="14.4">
      <c r="A1691" s="68">
        <v>45160</v>
      </c>
      <c r="B1691" s="70">
        <v>2095330</v>
      </c>
    </row>
    <row r="1692" spans="1:2" ht="14.4">
      <c r="A1692" s="68">
        <v>45161</v>
      </c>
      <c r="B1692" s="70">
        <v>2155549</v>
      </c>
    </row>
    <row r="1693" spans="1:2" ht="14.4">
      <c r="A1693" s="68">
        <v>45162</v>
      </c>
      <c r="B1693" s="70">
        <v>2492828</v>
      </c>
    </row>
    <row r="1694" spans="1:2" ht="14.4">
      <c r="A1694" s="68">
        <v>45163</v>
      </c>
      <c r="B1694" s="70">
        <v>2509338</v>
      </c>
    </row>
    <row r="1695" spans="1:2" ht="14.4">
      <c r="A1695" s="68">
        <v>45164</v>
      </c>
      <c r="B1695" s="70">
        <v>2063356</v>
      </c>
    </row>
    <row r="1696" spans="1:2" ht="14.4">
      <c r="A1696" s="68">
        <v>45165</v>
      </c>
      <c r="B1696" s="70">
        <v>2531104</v>
      </c>
    </row>
    <row r="1697" spans="1:2" ht="14.4">
      <c r="A1697" s="68">
        <v>45166</v>
      </c>
      <c r="B1697" s="70">
        <v>2339838</v>
      </c>
    </row>
    <row r="1698" spans="1:2" ht="14.4">
      <c r="A1698" s="68">
        <v>45167</v>
      </c>
      <c r="B1698" s="70">
        <v>1879838</v>
      </c>
    </row>
    <row r="1699" spans="1:2" ht="14.4">
      <c r="A1699" s="68">
        <v>45168</v>
      </c>
      <c r="B1699" s="70">
        <v>2005559</v>
      </c>
    </row>
    <row r="1700" spans="1:2" ht="14.4">
      <c r="A1700" s="68">
        <v>45169</v>
      </c>
      <c r="B1700" s="70">
        <v>2599387</v>
      </c>
    </row>
    <row r="1701" spans="1:2" ht="14.4">
      <c r="A1701" s="68">
        <v>45170</v>
      </c>
      <c r="B1701" s="70">
        <v>2727888</v>
      </c>
    </row>
    <row r="1702" spans="1:2" ht="14.4">
      <c r="A1702" s="68">
        <v>45171</v>
      </c>
      <c r="B1702" s="70">
        <v>2082990</v>
      </c>
    </row>
    <row r="1703" spans="1:2" ht="14.4">
      <c r="A1703" s="68">
        <v>45172</v>
      </c>
      <c r="B1703" s="70">
        <v>2074848</v>
      </c>
    </row>
    <row r="1704" spans="1:2" ht="14.4">
      <c r="A1704" s="68">
        <v>45173</v>
      </c>
      <c r="B1704" s="70">
        <v>2636833</v>
      </c>
    </row>
    <row r="1705" spans="1:2" ht="14.4">
      <c r="A1705" s="68">
        <v>45174</v>
      </c>
      <c r="B1705" s="70">
        <v>2237980</v>
      </c>
    </row>
    <row r="1706" spans="1:2" ht="14.4">
      <c r="A1706" s="68">
        <v>45175</v>
      </c>
      <c r="B1706" s="70">
        <v>1958730</v>
      </c>
    </row>
    <row r="1707" spans="1:2" ht="14.4">
      <c r="A1707" s="68">
        <v>45176</v>
      </c>
      <c r="B1707" s="70">
        <v>2267836</v>
      </c>
    </row>
    <row r="1708" spans="1:2" ht="14.4">
      <c r="A1708" s="68">
        <v>45177</v>
      </c>
      <c r="B1708" s="70">
        <v>2393743</v>
      </c>
    </row>
    <row r="1709" spans="1:2" ht="14.4">
      <c r="A1709" s="68">
        <v>45178</v>
      </c>
      <c r="B1709" s="70">
        <v>1984276</v>
      </c>
    </row>
    <row r="1710" spans="1:2" ht="14.4">
      <c r="A1710" s="68">
        <v>45179</v>
      </c>
      <c r="B1710" s="70">
        <v>2571775</v>
      </c>
    </row>
    <row r="1711" spans="1:2" ht="14.4">
      <c r="A1711" s="68">
        <v>45180</v>
      </c>
      <c r="B1711" s="70">
        <v>2398612</v>
      </c>
    </row>
    <row r="1712" spans="1:2" ht="14.4">
      <c r="A1712" s="68">
        <v>45181</v>
      </c>
      <c r="B1712" s="70">
        <v>1988191</v>
      </c>
    </row>
    <row r="1713" spans="1:2" ht="14.4">
      <c r="A1713" s="68">
        <v>45182</v>
      </c>
      <c r="B1713" s="70">
        <v>2105523</v>
      </c>
    </row>
    <row r="1714" spans="1:2" ht="14.4">
      <c r="A1714" s="68">
        <v>45183</v>
      </c>
      <c r="B1714" s="70">
        <v>2584180</v>
      </c>
    </row>
    <row r="1715" spans="1:2" ht="14.4">
      <c r="A1715" s="68">
        <v>45184</v>
      </c>
      <c r="B1715" s="70">
        <v>2583460</v>
      </c>
    </row>
    <row r="1716" spans="1:2" ht="14.4">
      <c r="A1716" s="68">
        <v>45185</v>
      </c>
      <c r="B1716" s="70">
        <v>1978051</v>
      </c>
    </row>
    <row r="1717" spans="1:2" ht="14.4">
      <c r="A1717" s="68">
        <v>45186</v>
      </c>
      <c r="B1717" s="70">
        <v>2638689</v>
      </c>
    </row>
    <row r="1718" spans="1:2" ht="14.4">
      <c r="A1718" s="68">
        <v>45187</v>
      </c>
      <c r="B1718" s="70">
        <v>2494722</v>
      </c>
    </row>
    <row r="1719" spans="1:2" ht="14.4">
      <c r="A1719" s="68">
        <v>45188</v>
      </c>
      <c r="B1719" s="70">
        <v>1989431</v>
      </c>
    </row>
    <row r="1720" spans="1:2" ht="14.4">
      <c r="A1720" s="68">
        <v>45189</v>
      </c>
      <c r="B1720" s="70">
        <v>2198837</v>
      </c>
    </row>
    <row r="1721" spans="1:2" ht="14.4">
      <c r="A1721" s="68">
        <v>45190</v>
      </c>
      <c r="B1721" s="70">
        <v>2638133</v>
      </c>
    </row>
    <row r="1722" spans="1:2" ht="14.4">
      <c r="A1722" s="68">
        <v>45191</v>
      </c>
      <c r="B1722" s="70">
        <v>2684769</v>
      </c>
    </row>
    <row r="1723" spans="1:2" ht="14.4">
      <c r="A1723" s="68">
        <v>45192</v>
      </c>
      <c r="B1723" s="70">
        <v>2065096</v>
      </c>
    </row>
    <row r="1724" spans="1:2" ht="14.4">
      <c r="A1724" s="68">
        <v>45193</v>
      </c>
      <c r="B1724" s="70">
        <v>2671645</v>
      </c>
    </row>
    <row r="1725" spans="1:2" ht="14.4">
      <c r="A1725" s="68">
        <v>45194</v>
      </c>
      <c r="B1725" s="70">
        <v>2526268</v>
      </c>
    </row>
    <row r="1726" spans="1:2" ht="14.4">
      <c r="A1726" s="68">
        <v>45195</v>
      </c>
      <c r="B1726" s="70">
        <v>2054526</v>
      </c>
    </row>
    <row r="1727" spans="1:2" ht="14.4">
      <c r="A1727" s="68">
        <v>45196</v>
      </c>
      <c r="B1727" s="70">
        <v>2132572</v>
      </c>
    </row>
    <row r="1728" spans="1:2" ht="14.4">
      <c r="A1728" s="68">
        <v>45197</v>
      </c>
      <c r="B1728" s="70">
        <v>2594802</v>
      </c>
    </row>
    <row r="1729" spans="1:2" ht="14.4">
      <c r="A1729" s="68">
        <v>45198</v>
      </c>
      <c r="B1729" s="70">
        <v>2602713</v>
      </c>
    </row>
    <row r="1730" spans="1:2" ht="14.4">
      <c r="A1730" s="68">
        <v>45199</v>
      </c>
      <c r="B1730" s="70">
        <v>2140635</v>
      </c>
    </row>
    <row r="1731" spans="1:2" ht="14.4">
      <c r="A1731" s="68">
        <v>45200</v>
      </c>
      <c r="B1731" s="70">
        <v>2675853</v>
      </c>
    </row>
    <row r="1732" spans="1:2" ht="14.4">
      <c r="A1732" s="68">
        <v>45201</v>
      </c>
      <c r="B1732" s="70">
        <v>2468894</v>
      </c>
    </row>
    <row r="1733" spans="1:2" ht="14.4">
      <c r="A1733" s="68">
        <v>45202</v>
      </c>
      <c r="B1733" s="70">
        <v>1989851</v>
      </c>
    </row>
    <row r="1734" spans="1:2" ht="14.4">
      <c r="A1734" s="68">
        <v>45203</v>
      </c>
      <c r="B1734" s="70">
        <v>2193658</v>
      </c>
    </row>
    <row r="1735" spans="1:2" ht="14.4">
      <c r="A1735" s="68">
        <v>45204</v>
      </c>
      <c r="B1735" s="70">
        <v>2683860</v>
      </c>
    </row>
    <row r="1736" spans="1:2" ht="14.4">
      <c r="A1736" s="68">
        <v>45205</v>
      </c>
      <c r="B1736" s="70">
        <v>2748633</v>
      </c>
    </row>
    <row r="1737" spans="1:2" ht="14.4">
      <c r="A1737" s="68">
        <v>45206</v>
      </c>
      <c r="B1737" s="70">
        <v>2228917</v>
      </c>
    </row>
    <row r="1738" spans="1:2" ht="14.4">
      <c r="A1738" s="68">
        <v>45207</v>
      </c>
      <c r="B1738" s="70">
        <v>2675250</v>
      </c>
    </row>
    <row r="1739" spans="1:2" ht="14.4">
      <c r="A1739" s="68">
        <v>45208</v>
      </c>
      <c r="B1739" s="70">
        <v>2676350</v>
      </c>
    </row>
    <row r="1740" spans="1:2" ht="14.4">
      <c r="A1740" s="68">
        <v>45209</v>
      </c>
      <c r="B1740" s="70">
        <v>2285808</v>
      </c>
    </row>
    <row r="1741" spans="1:2" ht="14.4">
      <c r="A1741" s="68">
        <v>45210</v>
      </c>
      <c r="B1741" s="70">
        <v>2361366</v>
      </c>
    </row>
    <row r="1742" spans="1:2" ht="14.4">
      <c r="A1742" s="68">
        <v>45211</v>
      </c>
      <c r="B1742" s="70">
        <v>2695875</v>
      </c>
    </row>
    <row r="1743" spans="1:2" ht="14.4">
      <c r="A1743" s="68">
        <v>45212</v>
      </c>
      <c r="B1743" s="70">
        <v>2673110</v>
      </c>
    </row>
    <row r="1744" spans="1:2" ht="14.4">
      <c r="A1744" s="68">
        <v>45213</v>
      </c>
      <c r="B1744" s="70">
        <v>2226278</v>
      </c>
    </row>
    <row r="1745" spans="1:2" ht="14.4">
      <c r="A1745" s="68">
        <v>45214</v>
      </c>
      <c r="B1745" s="70">
        <v>2785829</v>
      </c>
    </row>
    <row r="1746" spans="1:2" ht="14.4">
      <c r="A1746" s="68">
        <v>45216</v>
      </c>
      <c r="B1746" s="69"/>
    </row>
    <row r="1747" spans="1:2" ht="14.4">
      <c r="A1747" s="68">
        <v>45217</v>
      </c>
      <c r="B1747" s="69"/>
    </row>
    <row r="1748" spans="1:2" ht="14.4">
      <c r="A1748" s="68">
        <v>45218</v>
      </c>
      <c r="B1748" s="69"/>
    </row>
    <row r="1749" spans="1:2" ht="14.4">
      <c r="A1749" s="68">
        <v>45219</v>
      </c>
      <c r="B1749" s="69"/>
    </row>
    <row r="1750" spans="1:2" ht="14.4">
      <c r="A1750" s="68">
        <v>45220</v>
      </c>
      <c r="B1750" s="69"/>
    </row>
    <row r="1751" spans="1:2" ht="14.4">
      <c r="A1751" s="68">
        <v>45221</v>
      </c>
      <c r="B1751" s="69"/>
    </row>
    <row r="1752" spans="1:2" ht="14.4">
      <c r="A1752" s="68">
        <v>45222</v>
      </c>
      <c r="B1752" s="69"/>
    </row>
    <row r="1753" spans="1:2" ht="14.4">
      <c r="A1753" s="68">
        <v>45223</v>
      </c>
      <c r="B1753" s="69"/>
    </row>
    <row r="1754" spans="1:2" ht="14.4">
      <c r="A1754" s="68">
        <v>45224</v>
      </c>
      <c r="B1754" s="69"/>
    </row>
    <row r="1755" spans="1:2" ht="14.4">
      <c r="A1755" s="68">
        <v>45225</v>
      </c>
      <c r="B1755" s="69"/>
    </row>
    <row r="1756" spans="1:2" ht="14.4">
      <c r="A1756" s="68">
        <v>45226</v>
      </c>
      <c r="B1756" s="69"/>
    </row>
    <row r="1757" spans="1:2" ht="14.4">
      <c r="A1757" s="68">
        <v>45227</v>
      </c>
      <c r="B1757" s="69"/>
    </row>
    <row r="1758" spans="1:2" ht="14.4">
      <c r="A1758" s="68">
        <v>45228</v>
      </c>
      <c r="B1758" s="69"/>
    </row>
    <row r="1759" spans="1:2" ht="14.4">
      <c r="A1759" s="68">
        <v>45229</v>
      </c>
      <c r="B1759" s="69"/>
    </row>
    <row r="1760" spans="1:2" ht="14.4">
      <c r="A1760" s="68">
        <v>45230</v>
      </c>
      <c r="B1760" s="69"/>
    </row>
    <row r="1761" spans="1:2" ht="14.4">
      <c r="A1761" s="68">
        <v>45231</v>
      </c>
      <c r="B1761" s="69"/>
    </row>
    <row r="1762" spans="1:2" ht="14.4">
      <c r="A1762" s="68">
        <v>45232</v>
      </c>
      <c r="B1762" s="69"/>
    </row>
    <row r="1763" spans="1:2" ht="14.4">
      <c r="A1763" s="68">
        <v>45233</v>
      </c>
      <c r="B1763" s="69"/>
    </row>
    <row r="1764" spans="1:2" ht="14.4">
      <c r="A1764" s="68">
        <v>45234</v>
      </c>
      <c r="B1764" s="69"/>
    </row>
    <row r="1765" spans="1:2" ht="14.4">
      <c r="A1765" s="68">
        <v>45235</v>
      </c>
      <c r="B1765" s="69"/>
    </row>
    <row r="1766" spans="1:2" ht="14.4">
      <c r="A1766" s="68">
        <v>45236</v>
      </c>
      <c r="B1766" s="69"/>
    </row>
    <row r="1767" spans="1:2" ht="14.4">
      <c r="A1767" s="68">
        <v>45237</v>
      </c>
      <c r="B1767" s="69"/>
    </row>
    <row r="1768" spans="1:2" ht="14.4">
      <c r="A1768" s="68">
        <v>45238</v>
      </c>
      <c r="B1768" s="69"/>
    </row>
    <row r="1769" spans="1:2" ht="14.4">
      <c r="A1769" s="68">
        <v>45239</v>
      </c>
      <c r="B1769" s="69"/>
    </row>
    <row r="1770" spans="1:2" ht="14.4">
      <c r="A1770" s="68">
        <v>45240</v>
      </c>
      <c r="B1770" s="69"/>
    </row>
    <row r="1771" spans="1:2" ht="14.4">
      <c r="A1771" s="68">
        <v>45241</v>
      </c>
      <c r="B1771" s="69"/>
    </row>
    <row r="1772" spans="1:2" ht="14.4">
      <c r="A1772" s="68">
        <v>45242</v>
      </c>
      <c r="B1772" s="69"/>
    </row>
    <row r="1773" spans="1:2" ht="14.4">
      <c r="A1773" s="68">
        <v>45243</v>
      </c>
      <c r="B1773" s="69"/>
    </row>
    <row r="1774" spans="1:2" ht="14.4">
      <c r="A1774" s="68">
        <v>45244</v>
      </c>
      <c r="B1774" s="69"/>
    </row>
    <row r="1775" spans="1:2" ht="14.4">
      <c r="A1775" s="68">
        <v>45245</v>
      </c>
      <c r="B1775" s="69"/>
    </row>
    <row r="1776" spans="1:2" ht="14.4">
      <c r="A1776" s="68">
        <v>45246</v>
      </c>
      <c r="B1776" s="69"/>
    </row>
    <row r="1777" spans="1:2" ht="14.4">
      <c r="A1777" s="68">
        <v>45247</v>
      </c>
      <c r="B1777" s="69"/>
    </row>
    <row r="1778" spans="1:2" ht="14.4">
      <c r="A1778" s="68">
        <v>45248</v>
      </c>
      <c r="B1778" s="69"/>
    </row>
    <row r="1779" spans="1:2" ht="14.4">
      <c r="A1779" s="68">
        <v>45249</v>
      </c>
      <c r="B1779" s="69"/>
    </row>
    <row r="1780" spans="1:2" ht="14.4">
      <c r="A1780" s="68">
        <v>45250</v>
      </c>
      <c r="B1780" s="69"/>
    </row>
    <row r="1781" spans="1:2" ht="14.4">
      <c r="A1781" s="68">
        <v>45251</v>
      </c>
      <c r="B1781" s="69"/>
    </row>
    <row r="1782" spans="1:2" ht="14.4">
      <c r="A1782" s="68">
        <v>45252</v>
      </c>
      <c r="B1782" s="69"/>
    </row>
    <row r="1783" spans="1:2" ht="14.4">
      <c r="A1783" s="68">
        <v>45253</v>
      </c>
      <c r="B1783" s="69"/>
    </row>
    <row r="1784" spans="1:2" ht="14.4">
      <c r="A1784" s="68">
        <v>45254</v>
      </c>
      <c r="B1784" s="69"/>
    </row>
    <row r="1785" spans="1:2" ht="14.4">
      <c r="A1785" s="68">
        <v>45255</v>
      </c>
      <c r="B1785" s="69"/>
    </row>
    <row r="1786" spans="1:2" ht="14.4">
      <c r="A1786" s="68">
        <v>45256</v>
      </c>
      <c r="B1786" s="69"/>
    </row>
    <row r="1787" spans="1:2" ht="14.4">
      <c r="A1787" s="68">
        <v>45257</v>
      </c>
      <c r="B1787" s="69"/>
    </row>
    <row r="1788" spans="1:2" ht="14.4">
      <c r="A1788" s="68">
        <v>45258</v>
      </c>
      <c r="B1788" s="69"/>
    </row>
    <row r="1789" spans="1:2" ht="14.4">
      <c r="A1789" s="68">
        <v>45259</v>
      </c>
      <c r="B1789" s="69"/>
    </row>
    <row r="1790" spans="1:2" ht="14.4">
      <c r="A1790" s="68">
        <v>45260</v>
      </c>
      <c r="B1790" s="69"/>
    </row>
    <row r="1791" spans="1:2" ht="14.4">
      <c r="A1791" s="68">
        <v>45261</v>
      </c>
      <c r="B1791" s="69"/>
    </row>
    <row r="1792" spans="1:2" ht="14.4">
      <c r="A1792" s="68">
        <v>45262</v>
      </c>
      <c r="B1792" s="69"/>
    </row>
    <row r="1793" spans="1:2" ht="14.4">
      <c r="A1793" s="68">
        <v>45263</v>
      </c>
      <c r="B1793" s="69"/>
    </row>
    <row r="1794" spans="1:2" ht="14.4">
      <c r="A1794" s="68">
        <v>45264</v>
      </c>
      <c r="B1794" s="69"/>
    </row>
    <row r="1795" spans="1:2" ht="14.4">
      <c r="A1795" s="68">
        <v>45265</v>
      </c>
      <c r="B1795" s="69"/>
    </row>
    <row r="1796" spans="1:2" ht="14.4">
      <c r="A1796" s="68">
        <v>45266</v>
      </c>
      <c r="B1796" s="69"/>
    </row>
    <row r="1797" spans="1:2" ht="14.4">
      <c r="A1797" s="68">
        <v>45267</v>
      </c>
      <c r="B1797" s="69"/>
    </row>
    <row r="1798" spans="1:2" ht="14.4">
      <c r="A1798" s="68">
        <v>45268</v>
      </c>
      <c r="B1798" s="69"/>
    </row>
    <row r="1799" spans="1:2" ht="14.4">
      <c r="A1799" s="68">
        <v>45269</v>
      </c>
      <c r="B1799" s="69"/>
    </row>
    <row r="1800" spans="1:2" ht="14.4">
      <c r="A1800" s="68">
        <v>45270</v>
      </c>
      <c r="B1800" s="69"/>
    </row>
    <row r="1801" spans="1:2" ht="14.4">
      <c r="A1801" s="68">
        <v>45271</v>
      </c>
      <c r="B1801" s="69"/>
    </row>
    <row r="1802" spans="1:2" ht="14.4">
      <c r="A1802" s="68">
        <v>45272</v>
      </c>
      <c r="B1802" s="69"/>
    </row>
    <row r="1803" spans="1:2" ht="14.4">
      <c r="A1803" s="68">
        <v>45273</v>
      </c>
      <c r="B1803" s="69"/>
    </row>
    <row r="1804" spans="1:2" ht="14.4">
      <c r="A1804" s="68">
        <v>45274</v>
      </c>
      <c r="B1804" s="69"/>
    </row>
    <row r="1805" spans="1:2" ht="14.4">
      <c r="A1805" s="68">
        <v>45275</v>
      </c>
      <c r="B1805" s="69"/>
    </row>
    <row r="1806" spans="1:2" ht="14.4">
      <c r="A1806" s="68">
        <v>45276</v>
      </c>
      <c r="B1806" s="69"/>
    </row>
    <row r="1807" spans="1:2" ht="14.4">
      <c r="A1807" s="68">
        <v>45277</v>
      </c>
      <c r="B1807" s="69"/>
    </row>
    <row r="1808" spans="1:2" ht="14.4">
      <c r="A1808" s="68">
        <v>45278</v>
      </c>
      <c r="B1808" s="69"/>
    </row>
    <row r="1809" spans="1:2" ht="14.4">
      <c r="A1809" s="68">
        <v>45279</v>
      </c>
      <c r="B1809" s="69"/>
    </row>
    <row r="1810" spans="1:2" ht="14.4">
      <c r="A1810" s="68">
        <v>45280</v>
      </c>
      <c r="B1810" s="69"/>
    </row>
    <row r="1811" spans="1:2" ht="14.4">
      <c r="A1811" s="68">
        <v>45281</v>
      </c>
      <c r="B1811" s="69"/>
    </row>
    <row r="1812" spans="1:2" ht="14.4">
      <c r="A1812" s="68">
        <v>45282</v>
      </c>
      <c r="B1812" s="69"/>
    </row>
    <row r="1813" spans="1:2" ht="14.4">
      <c r="A1813" s="68">
        <v>45283</v>
      </c>
      <c r="B1813" s="69"/>
    </row>
    <row r="1814" spans="1:2" ht="14.4">
      <c r="A1814" s="68">
        <v>45284</v>
      </c>
      <c r="B1814" s="69"/>
    </row>
    <row r="1815" spans="1:2" ht="14.4">
      <c r="A1815" s="68">
        <v>45285</v>
      </c>
      <c r="B1815" s="69"/>
    </row>
    <row r="1816" spans="1:2" ht="14.4">
      <c r="A1816" s="68">
        <v>45286</v>
      </c>
      <c r="B1816" s="69"/>
    </row>
    <row r="1817" spans="1:2" ht="14.4">
      <c r="A1817" s="68">
        <v>45287</v>
      </c>
      <c r="B1817" s="69"/>
    </row>
    <row r="1818" spans="1:2" ht="14.4">
      <c r="A1818" s="68">
        <v>45288</v>
      </c>
      <c r="B1818" s="69"/>
    </row>
    <row r="1819" spans="1:2" ht="14.4">
      <c r="A1819" s="68">
        <v>45289</v>
      </c>
      <c r="B1819" s="69"/>
    </row>
    <row r="1820" spans="1:2" ht="14.4">
      <c r="A1820" s="68">
        <v>45290</v>
      </c>
      <c r="B1820" s="69"/>
    </row>
    <row r="1821" spans="1:2" ht="14.4">
      <c r="A1821" s="68">
        <v>45291</v>
      </c>
      <c r="B1821" s="69"/>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5" bestFit="1" customWidth="1"/>
    <col min="2" max="2" width="12.59765625" style="85" bestFit="1" customWidth="1"/>
    <col min="3" max="3" width="11" style="85" bestFit="1" customWidth="1"/>
    <col min="4" max="4" width="12.59765625" style="85" bestFit="1" customWidth="1"/>
    <col min="5" max="5" width="11" style="85" bestFit="1" customWidth="1"/>
    <col min="6" max="6" width="12.59765625" style="85" bestFit="1" customWidth="1"/>
    <col min="7" max="7" width="11" style="85" bestFit="1" customWidth="1"/>
    <col min="8" max="8" width="12.59765625" style="85" bestFit="1" customWidth="1"/>
    <col min="9" max="9" width="11" style="85" bestFit="1" customWidth="1"/>
    <col min="10" max="10" width="12.59765625" style="85" bestFit="1" customWidth="1"/>
    <col min="11" max="11" width="11" style="85" bestFit="1" customWidth="1"/>
    <col min="12" max="12" width="12.59765625" style="85" bestFit="1" customWidth="1"/>
    <col min="13" max="13" width="11" style="85" bestFit="1" customWidth="1"/>
    <col min="14" max="14" width="12.59765625" style="85" bestFit="1" customWidth="1"/>
    <col min="15" max="15" width="11" style="85" bestFit="1" customWidth="1"/>
    <col min="16" max="16" width="12.59765625" style="85" bestFit="1" customWidth="1"/>
    <col min="17" max="17" width="11" style="85" bestFit="1" customWidth="1"/>
    <col min="18" max="16384" width="8.3984375" style="85"/>
  </cols>
  <sheetData>
    <row r="1" spans="1:17" ht="16.05" customHeight="1">
      <c r="A1" s="138" t="s">
        <v>948</v>
      </c>
      <c r="B1" s="138"/>
      <c r="C1" s="138"/>
      <c r="D1" s="138"/>
      <c r="E1" s="138"/>
      <c r="F1" s="138"/>
      <c r="G1" s="138"/>
      <c r="H1" s="138"/>
      <c r="I1" s="138"/>
      <c r="J1" s="138"/>
      <c r="K1" s="138"/>
      <c r="L1" s="138"/>
      <c r="M1" s="138"/>
      <c r="N1" s="138"/>
      <c r="O1" s="138"/>
      <c r="P1" s="138"/>
      <c r="Q1" s="138"/>
    </row>
    <row r="2" spans="1:17">
      <c r="A2" s="86" t="s">
        <v>949</v>
      </c>
      <c r="B2" s="135" t="s">
        <v>99</v>
      </c>
      <c r="C2" s="136"/>
      <c r="D2" s="135" t="s">
        <v>345</v>
      </c>
      <c r="E2" s="139"/>
      <c r="F2" s="139"/>
      <c r="G2" s="139"/>
      <c r="H2" s="139"/>
      <c r="I2" s="139"/>
      <c r="J2" s="139"/>
      <c r="K2" s="136"/>
      <c r="L2" s="135" t="s">
        <v>100</v>
      </c>
      <c r="M2" s="139"/>
      <c r="N2" s="139"/>
      <c r="O2" s="139"/>
      <c r="P2" s="139"/>
      <c r="Q2" s="136"/>
    </row>
    <row r="3" spans="1:17">
      <c r="A3" s="87" t="s">
        <v>950</v>
      </c>
      <c r="B3" s="135" t="s">
        <v>949</v>
      </c>
      <c r="C3" s="136"/>
      <c r="D3" s="135" t="s">
        <v>951</v>
      </c>
      <c r="E3" s="136"/>
      <c r="F3" s="135" t="s">
        <v>952</v>
      </c>
      <c r="G3" s="136"/>
      <c r="H3" s="135" t="s">
        <v>953</v>
      </c>
      <c r="I3" s="136"/>
      <c r="J3" s="135" t="s">
        <v>954</v>
      </c>
      <c r="K3" s="136"/>
      <c r="L3" s="135" t="s">
        <v>953</v>
      </c>
      <c r="M3" s="136"/>
      <c r="N3" s="135" t="s">
        <v>952</v>
      </c>
      <c r="O3" s="136"/>
      <c r="P3" s="135" t="s">
        <v>954</v>
      </c>
      <c r="Q3" s="136"/>
    </row>
    <row r="4" spans="1:17" ht="26.4">
      <c r="A4" s="87" t="s">
        <v>949</v>
      </c>
      <c r="B4" s="88" t="s">
        <v>955</v>
      </c>
      <c r="C4" s="89" t="s">
        <v>956</v>
      </c>
      <c r="D4" s="88" t="s">
        <v>955</v>
      </c>
      <c r="E4" s="89" t="s">
        <v>956</v>
      </c>
      <c r="F4" s="88" t="s">
        <v>955</v>
      </c>
      <c r="G4" s="89" t="s">
        <v>956</v>
      </c>
      <c r="H4" s="88" t="s">
        <v>955</v>
      </c>
      <c r="I4" s="89" t="s">
        <v>956</v>
      </c>
      <c r="J4" s="88" t="s">
        <v>955</v>
      </c>
      <c r="K4" s="89" t="s">
        <v>956</v>
      </c>
      <c r="L4" s="88" t="s">
        <v>955</v>
      </c>
      <c r="M4" s="89" t="s">
        <v>956</v>
      </c>
      <c r="N4" s="88" t="s">
        <v>955</v>
      </c>
      <c r="O4" s="89" t="s">
        <v>956</v>
      </c>
      <c r="P4" s="88" t="s">
        <v>955</v>
      </c>
      <c r="Q4" s="89" t="s">
        <v>956</v>
      </c>
    </row>
    <row r="5" spans="1:17">
      <c r="A5" s="137" t="s">
        <v>957</v>
      </c>
      <c r="B5" s="137"/>
      <c r="C5" s="137"/>
      <c r="D5" s="137"/>
      <c r="E5" s="137"/>
      <c r="F5" s="137"/>
      <c r="G5" s="137"/>
      <c r="H5" s="137"/>
      <c r="I5" s="137"/>
      <c r="J5" s="137"/>
      <c r="K5" s="137"/>
      <c r="L5" s="137"/>
      <c r="M5" s="137"/>
      <c r="N5" s="137"/>
      <c r="O5" s="137"/>
      <c r="P5" s="137"/>
      <c r="Q5" s="137"/>
    </row>
    <row r="6" spans="1:17">
      <c r="A6" s="90">
        <v>2013</v>
      </c>
      <c r="B6" s="91">
        <v>302604.40000000002</v>
      </c>
      <c r="C6" s="92">
        <v>0.59399999999999997</v>
      </c>
      <c r="D6" s="91">
        <v>219902.9</v>
      </c>
      <c r="E6" s="92">
        <v>0.48799999999999999</v>
      </c>
      <c r="F6" s="91">
        <v>123025.60000000001</v>
      </c>
      <c r="G6" s="92">
        <v>8.3000000000000004E-2</v>
      </c>
      <c r="H6" s="91">
        <v>75810.5</v>
      </c>
      <c r="I6" s="92">
        <v>0.112</v>
      </c>
      <c r="J6" s="91">
        <v>2996.2</v>
      </c>
      <c r="K6" s="92">
        <v>8.7999999999999995E-2</v>
      </c>
      <c r="L6" s="91">
        <v>20022.900000000001</v>
      </c>
      <c r="M6" s="92">
        <v>0.126</v>
      </c>
      <c r="N6" s="91">
        <v>17224.099999999999</v>
      </c>
      <c r="O6" s="92">
        <v>8.9999999999999993E-3</v>
      </c>
      <c r="P6" s="91">
        <v>4999.3999999999996</v>
      </c>
      <c r="Q6" s="92">
        <v>2.1000000000000001E-2</v>
      </c>
    </row>
    <row r="7" spans="1:17">
      <c r="A7" s="90">
        <v>2014</v>
      </c>
      <c r="B7" s="91">
        <v>299064.7</v>
      </c>
      <c r="C7" s="92">
        <v>0.60499999999999998</v>
      </c>
      <c r="D7" s="91">
        <v>224183.2</v>
      </c>
      <c r="E7" s="92">
        <v>0.48599999999999999</v>
      </c>
      <c r="F7" s="91">
        <v>124736.9</v>
      </c>
      <c r="G7" s="92">
        <v>8.3000000000000004E-2</v>
      </c>
      <c r="H7" s="91">
        <v>75049.100000000006</v>
      </c>
      <c r="I7" s="92">
        <v>0.10299999999999999</v>
      </c>
      <c r="J7" s="91">
        <v>3026.7</v>
      </c>
      <c r="K7" s="92">
        <v>0.108</v>
      </c>
      <c r="L7" s="91">
        <v>18057</v>
      </c>
      <c r="M7" s="92">
        <v>0.13</v>
      </c>
      <c r="N7" s="91">
        <v>16791.5</v>
      </c>
      <c r="O7" s="92">
        <v>1.2E-2</v>
      </c>
      <c r="P7" s="91">
        <v>5011.3</v>
      </c>
      <c r="Q7" s="92">
        <v>2.1000000000000001E-2</v>
      </c>
    </row>
    <row r="8" spans="1:17">
      <c r="A8" s="90">
        <v>2015</v>
      </c>
      <c r="B8" s="91">
        <v>286082.7</v>
      </c>
      <c r="C8" s="92">
        <v>0.54300000000000004</v>
      </c>
      <c r="D8" s="91">
        <v>231467.5</v>
      </c>
      <c r="E8" s="92">
        <v>0.55800000000000005</v>
      </c>
      <c r="F8" s="91">
        <v>123444.3</v>
      </c>
      <c r="G8" s="92">
        <v>9.8000000000000004E-2</v>
      </c>
      <c r="H8" s="91">
        <v>80348</v>
      </c>
      <c r="I8" s="92">
        <v>0.113</v>
      </c>
      <c r="J8" s="91">
        <v>3507.8</v>
      </c>
      <c r="K8" s="92">
        <v>0.11899999999999999</v>
      </c>
      <c r="L8" s="91">
        <v>14965.4</v>
      </c>
      <c r="M8" s="92">
        <v>0.14000000000000001</v>
      </c>
      <c r="N8" s="91">
        <v>16122.8</v>
      </c>
      <c r="O8" s="92">
        <v>1.2999999999999999E-2</v>
      </c>
      <c r="P8" s="91">
        <v>5075.2</v>
      </c>
      <c r="Q8" s="92">
        <v>2.1000000000000001E-2</v>
      </c>
    </row>
    <row r="9" spans="1:17">
      <c r="A9" s="90">
        <v>2016</v>
      </c>
      <c r="B9" s="91">
        <v>269477.09999999998</v>
      </c>
      <c r="C9" s="92">
        <v>0.52800000000000002</v>
      </c>
      <c r="D9" s="91">
        <v>236442.8</v>
      </c>
      <c r="E9" s="92">
        <v>0.55400000000000005</v>
      </c>
      <c r="F9" s="91">
        <v>125148.4</v>
      </c>
      <c r="G9" s="92">
        <v>0.11</v>
      </c>
      <c r="H9" s="91">
        <v>81225.100000000006</v>
      </c>
      <c r="I9" s="92">
        <v>0.123</v>
      </c>
      <c r="J9" s="91">
        <v>3684.3</v>
      </c>
      <c r="K9" s="92">
        <v>0.115</v>
      </c>
      <c r="L9" s="91">
        <v>13993.7</v>
      </c>
      <c r="M9" s="92">
        <v>0.122</v>
      </c>
      <c r="N9" s="91">
        <v>15114</v>
      </c>
      <c r="O9" s="92">
        <v>1.2999999999999999E-2</v>
      </c>
      <c r="P9" s="91">
        <v>5082.8</v>
      </c>
      <c r="Q9" s="92">
        <v>2.3E-2</v>
      </c>
    </row>
    <row r="10" spans="1:17">
      <c r="A10" s="90">
        <v>2017</v>
      </c>
      <c r="B10" s="91">
        <v>259930.2</v>
      </c>
      <c r="C10" s="92">
        <v>0.53100000000000003</v>
      </c>
      <c r="D10" s="91">
        <v>242839.1</v>
      </c>
      <c r="E10" s="92">
        <v>0.51200000000000001</v>
      </c>
      <c r="F10" s="91">
        <v>125806.6</v>
      </c>
      <c r="G10" s="92">
        <v>9.6000000000000002E-2</v>
      </c>
      <c r="H10" s="91">
        <v>79149.399999999994</v>
      </c>
      <c r="I10" s="92">
        <v>0.107</v>
      </c>
      <c r="J10" s="91">
        <v>4225.5</v>
      </c>
      <c r="K10" s="92">
        <v>0.11600000000000001</v>
      </c>
      <c r="L10" s="91">
        <v>13290.9</v>
      </c>
      <c r="M10" s="92">
        <v>0.13700000000000001</v>
      </c>
      <c r="N10" s="91">
        <v>14275.3</v>
      </c>
      <c r="O10" s="92">
        <v>0.01</v>
      </c>
      <c r="P10" s="91">
        <v>5153.3</v>
      </c>
      <c r="Q10" s="92">
        <v>2.1000000000000001E-2</v>
      </c>
    </row>
    <row r="11" spans="1:17">
      <c r="A11" s="90">
        <v>2018</v>
      </c>
      <c r="B11" s="91">
        <v>246866.8</v>
      </c>
      <c r="C11" s="92">
        <v>0.53600000000000003</v>
      </c>
      <c r="D11" s="91">
        <v>254403.3</v>
      </c>
      <c r="E11" s="92">
        <v>0.55100000000000005</v>
      </c>
      <c r="F11" s="91">
        <v>126763.4</v>
      </c>
      <c r="G11" s="92">
        <v>0.11899999999999999</v>
      </c>
      <c r="H11" s="91">
        <v>76177.8</v>
      </c>
      <c r="I11" s="92">
        <v>0.126</v>
      </c>
      <c r="J11" s="91">
        <v>4446.6000000000004</v>
      </c>
      <c r="K11" s="92">
        <v>0.13</v>
      </c>
      <c r="L11" s="91">
        <v>13300.1</v>
      </c>
      <c r="M11" s="92">
        <v>0.14199999999999999</v>
      </c>
      <c r="N11" s="91">
        <v>14234.9</v>
      </c>
      <c r="O11" s="92">
        <v>1.2999999999999999E-2</v>
      </c>
      <c r="P11" s="91">
        <v>5289.7</v>
      </c>
      <c r="Q11" s="92">
        <v>1.9E-2</v>
      </c>
    </row>
    <row r="12" spans="1:17">
      <c r="A12" s="90">
        <v>2019</v>
      </c>
      <c r="B12" s="91">
        <v>235089.3</v>
      </c>
      <c r="C12" s="92">
        <v>0.47499999999999998</v>
      </c>
      <c r="D12" s="91">
        <v>266846.5</v>
      </c>
      <c r="E12" s="92">
        <v>0.57399999999999995</v>
      </c>
      <c r="F12" s="91">
        <v>128832.5</v>
      </c>
      <c r="G12" s="92">
        <v>0.114</v>
      </c>
      <c r="H12" s="91">
        <v>72797.3</v>
      </c>
      <c r="I12" s="92">
        <v>0.14099999999999999</v>
      </c>
      <c r="J12" s="91">
        <v>4848.3</v>
      </c>
      <c r="K12" s="92">
        <v>0.153</v>
      </c>
      <c r="L12" s="91">
        <v>11214.7</v>
      </c>
      <c r="M12" s="92">
        <v>0.128</v>
      </c>
      <c r="N12" s="91">
        <v>14009.7</v>
      </c>
      <c r="O12" s="92">
        <v>0.01</v>
      </c>
      <c r="P12" s="91">
        <v>5287.8</v>
      </c>
      <c r="Q12" s="92">
        <v>0.02</v>
      </c>
    </row>
    <row r="13" spans="1:17">
      <c r="A13" s="90">
        <v>2020</v>
      </c>
      <c r="B13" s="91">
        <v>220623.2</v>
      </c>
      <c r="C13" s="92">
        <v>0.40500000000000003</v>
      </c>
      <c r="D13" s="91">
        <v>274300.40000000002</v>
      </c>
      <c r="E13" s="92">
        <v>0.57099999999999995</v>
      </c>
      <c r="F13" s="91">
        <v>129085.6</v>
      </c>
      <c r="G13" s="92">
        <v>0.11600000000000001</v>
      </c>
      <c r="H13" s="91">
        <v>75462.3</v>
      </c>
      <c r="I13" s="92">
        <v>0.14199999999999999</v>
      </c>
      <c r="J13" s="91">
        <v>5123</v>
      </c>
      <c r="K13" s="92">
        <v>0.151</v>
      </c>
      <c r="L13" s="91">
        <v>8443.2999999999993</v>
      </c>
      <c r="M13" s="92">
        <v>0.13900000000000001</v>
      </c>
      <c r="N13" s="91">
        <v>13875.8</v>
      </c>
      <c r="O13" s="92">
        <v>1.2E-2</v>
      </c>
      <c r="P13" s="91">
        <v>5300.7</v>
      </c>
      <c r="Q13" s="92">
        <v>1.7999999999999999E-2</v>
      </c>
    </row>
    <row r="14" spans="1:17">
      <c r="A14" s="90">
        <v>2021</v>
      </c>
      <c r="B14" s="91">
        <v>212587</v>
      </c>
      <c r="C14" s="92">
        <v>0.49099999999999999</v>
      </c>
      <c r="D14" s="91">
        <v>277618.5</v>
      </c>
      <c r="E14" s="92">
        <v>0.55000000000000004</v>
      </c>
      <c r="F14" s="91">
        <v>130103.4</v>
      </c>
      <c r="G14" s="92">
        <v>0.11700000000000001</v>
      </c>
      <c r="H14" s="91">
        <v>74003.399999999994</v>
      </c>
      <c r="I14" s="92">
        <v>0.125</v>
      </c>
      <c r="J14" s="91">
        <v>5171.8</v>
      </c>
      <c r="K14" s="92">
        <v>0.182</v>
      </c>
      <c r="L14" s="91">
        <v>8385.5</v>
      </c>
      <c r="M14" s="92">
        <v>0.14199999999999999</v>
      </c>
      <c r="N14" s="91">
        <v>13729.8</v>
      </c>
      <c r="O14" s="92">
        <v>1.6E-2</v>
      </c>
      <c r="P14" s="91">
        <v>5522.7</v>
      </c>
      <c r="Q14" s="92">
        <v>1.7999999999999999E-2</v>
      </c>
    </row>
    <row r="15" spans="1:17">
      <c r="A15" s="90">
        <v>2022</v>
      </c>
      <c r="B15" s="91">
        <v>196396.3</v>
      </c>
      <c r="C15" s="92">
        <v>0.48399999999999999</v>
      </c>
      <c r="D15" s="91">
        <v>286467.09999999998</v>
      </c>
      <c r="E15" s="92">
        <v>0.56599999999999995</v>
      </c>
      <c r="F15" s="91">
        <v>130170.6</v>
      </c>
      <c r="G15" s="92">
        <v>0.129</v>
      </c>
      <c r="H15" s="91">
        <v>77518.8</v>
      </c>
      <c r="I15" s="92">
        <v>0.156</v>
      </c>
      <c r="J15" s="91">
        <v>5526.9</v>
      </c>
      <c r="K15" s="92">
        <v>0.18099999999999999</v>
      </c>
      <c r="L15" s="91">
        <v>9839</v>
      </c>
      <c r="M15" s="92">
        <v>0.13200000000000001</v>
      </c>
      <c r="N15" s="91">
        <v>15005.7</v>
      </c>
      <c r="O15" s="92">
        <v>1.6E-2</v>
      </c>
      <c r="P15" s="91">
        <v>5407</v>
      </c>
      <c r="Q15" s="92">
        <v>1.7999999999999999E-2</v>
      </c>
    </row>
    <row r="16" spans="1:17">
      <c r="A16" s="137" t="s">
        <v>958</v>
      </c>
      <c r="B16" s="137"/>
      <c r="C16" s="137"/>
      <c r="D16" s="137"/>
      <c r="E16" s="137"/>
      <c r="F16" s="137"/>
      <c r="G16" s="137"/>
      <c r="H16" s="137"/>
      <c r="I16" s="137"/>
      <c r="J16" s="137"/>
      <c r="K16" s="137"/>
      <c r="L16" s="137"/>
      <c r="M16" s="137"/>
      <c r="N16" s="137"/>
      <c r="O16" s="137"/>
      <c r="P16" s="137"/>
      <c r="Q16" s="137"/>
    </row>
    <row r="17" spans="1:17">
      <c r="A17" s="90" t="s">
        <v>959</v>
      </c>
      <c r="B17" s="93">
        <v>214601.5</v>
      </c>
      <c r="C17" s="92">
        <v>0.51500000000000001</v>
      </c>
      <c r="D17" s="93">
        <v>275710.59999999998</v>
      </c>
      <c r="E17" s="92">
        <v>0.54700000000000004</v>
      </c>
      <c r="F17" s="93">
        <v>129543.1</v>
      </c>
      <c r="G17" s="92">
        <v>8.2000000000000003E-2</v>
      </c>
      <c r="H17" s="93">
        <v>74184.100000000006</v>
      </c>
      <c r="I17" s="92">
        <v>7.6999999999999999E-2</v>
      </c>
      <c r="J17" s="93">
        <v>5121.3</v>
      </c>
      <c r="K17" s="92">
        <v>0.151</v>
      </c>
      <c r="L17" s="91">
        <v>8685.9</v>
      </c>
      <c r="M17" s="92">
        <v>0.159</v>
      </c>
      <c r="N17" s="91">
        <v>13743.2</v>
      </c>
      <c r="O17" s="92">
        <v>0.01</v>
      </c>
      <c r="P17" s="91">
        <v>5537.5</v>
      </c>
      <c r="Q17" s="92">
        <v>1.4E-2</v>
      </c>
    </row>
    <row r="18" spans="1:17">
      <c r="A18" s="90" t="s">
        <v>960</v>
      </c>
      <c r="B18" s="91">
        <v>214601.5</v>
      </c>
      <c r="C18" s="92">
        <v>0.61099999999999999</v>
      </c>
      <c r="D18" s="91">
        <v>276710.59999999998</v>
      </c>
      <c r="E18" s="92">
        <v>0.51300000000000001</v>
      </c>
      <c r="F18" s="91">
        <v>129522.1</v>
      </c>
      <c r="G18" s="92">
        <v>0.10299999999999999</v>
      </c>
      <c r="H18" s="91">
        <v>74184.7</v>
      </c>
      <c r="I18" s="92">
        <v>0.11899999999999999</v>
      </c>
      <c r="J18" s="91">
        <v>5119</v>
      </c>
      <c r="K18" s="92">
        <v>0.17100000000000001</v>
      </c>
      <c r="L18" s="91">
        <v>8685.9</v>
      </c>
      <c r="M18" s="92">
        <v>0.15</v>
      </c>
      <c r="N18" s="91">
        <v>13743.2</v>
      </c>
      <c r="O18" s="92">
        <v>2.1999999999999999E-2</v>
      </c>
      <c r="P18" s="91">
        <v>5533.6</v>
      </c>
      <c r="Q18" s="92">
        <v>0.02</v>
      </c>
    </row>
    <row r="19" spans="1:17">
      <c r="A19" s="90" t="s">
        <v>961</v>
      </c>
      <c r="B19" s="91">
        <v>214052.7</v>
      </c>
      <c r="C19" s="92">
        <v>0.39500000000000002</v>
      </c>
      <c r="D19" s="91">
        <v>276584</v>
      </c>
      <c r="E19" s="92">
        <v>0.45300000000000001</v>
      </c>
      <c r="F19" s="91">
        <v>129522.1</v>
      </c>
      <c r="G19" s="92">
        <v>0.08</v>
      </c>
      <c r="H19" s="91">
        <v>74184.7</v>
      </c>
      <c r="I19" s="92">
        <v>7.5999999999999998E-2</v>
      </c>
      <c r="J19" s="91">
        <v>5120.3</v>
      </c>
      <c r="K19" s="92">
        <v>0.159</v>
      </c>
      <c r="L19" s="91">
        <v>8685.9</v>
      </c>
      <c r="M19" s="92">
        <v>0.13700000000000001</v>
      </c>
      <c r="N19" s="91">
        <v>13743.2</v>
      </c>
      <c r="O19" s="92">
        <v>1.2999999999999999E-2</v>
      </c>
      <c r="P19" s="91">
        <v>5539</v>
      </c>
      <c r="Q19" s="92">
        <v>1.7999999999999999E-2</v>
      </c>
    </row>
    <row r="20" spans="1:17">
      <c r="A20" s="90" t="s">
        <v>962</v>
      </c>
      <c r="B20" s="91">
        <v>213710.7</v>
      </c>
      <c r="C20" s="92">
        <v>0.35699999999999998</v>
      </c>
      <c r="D20" s="91">
        <v>276614</v>
      </c>
      <c r="E20" s="92">
        <v>0.45500000000000002</v>
      </c>
      <c r="F20" s="91">
        <v>129755.4</v>
      </c>
      <c r="G20" s="92">
        <v>0.104</v>
      </c>
      <c r="H20" s="91">
        <v>74184.7</v>
      </c>
      <c r="I20" s="92">
        <v>0.1</v>
      </c>
      <c r="J20" s="91">
        <v>5120.3</v>
      </c>
      <c r="K20" s="92">
        <v>0.16800000000000001</v>
      </c>
      <c r="L20" s="91">
        <v>8685.9</v>
      </c>
      <c r="M20" s="92">
        <v>0.09</v>
      </c>
      <c r="N20" s="91">
        <v>13743.2</v>
      </c>
      <c r="O20" s="92">
        <v>1.4E-2</v>
      </c>
      <c r="P20" s="91">
        <v>5536.4</v>
      </c>
      <c r="Q20" s="92">
        <v>1.7000000000000001E-2</v>
      </c>
    </row>
    <row r="21" spans="1:17">
      <c r="A21" s="90" t="s">
        <v>502</v>
      </c>
      <c r="B21" s="91">
        <v>213152.2</v>
      </c>
      <c r="C21" s="92">
        <v>0.40899999999999997</v>
      </c>
      <c r="D21" s="91">
        <v>276682</v>
      </c>
      <c r="E21" s="92">
        <v>0.47599999999999998</v>
      </c>
      <c r="F21" s="91">
        <v>130036.3</v>
      </c>
      <c r="G21" s="92">
        <v>9.7000000000000003E-2</v>
      </c>
      <c r="H21" s="91">
        <v>74081.600000000006</v>
      </c>
      <c r="I21" s="92">
        <v>0.10199999999999999</v>
      </c>
      <c r="J21" s="91">
        <v>5180.3</v>
      </c>
      <c r="K21" s="92">
        <v>0.14399999999999999</v>
      </c>
      <c r="L21" s="91">
        <v>8685.9</v>
      </c>
      <c r="M21" s="92">
        <v>0.11899999999999999</v>
      </c>
      <c r="N21" s="91">
        <v>13743.2</v>
      </c>
      <c r="O21" s="92">
        <v>1.2999999999999999E-2</v>
      </c>
      <c r="P21" s="91">
        <v>5535.9</v>
      </c>
      <c r="Q21" s="92">
        <v>1.2E-2</v>
      </c>
    </row>
    <row r="22" spans="1:17">
      <c r="A22" s="90" t="s">
        <v>963</v>
      </c>
      <c r="B22" s="91">
        <v>212180.1</v>
      </c>
      <c r="C22" s="92">
        <v>0.58099999999999996</v>
      </c>
      <c r="D22" s="91">
        <v>277202</v>
      </c>
      <c r="E22" s="92">
        <v>0.61799999999999999</v>
      </c>
      <c r="F22" s="91">
        <v>130036.3</v>
      </c>
      <c r="G22" s="92">
        <v>0.15</v>
      </c>
      <c r="H22" s="91">
        <v>74081.100000000006</v>
      </c>
      <c r="I22" s="92">
        <v>0.18</v>
      </c>
      <c r="J22" s="91">
        <v>5171.8999999999996</v>
      </c>
      <c r="K22" s="92">
        <v>0.20100000000000001</v>
      </c>
      <c r="L22" s="91">
        <v>8173.5</v>
      </c>
      <c r="M22" s="92">
        <v>0.105</v>
      </c>
      <c r="N22" s="91">
        <v>13734.1</v>
      </c>
      <c r="O22" s="92">
        <v>0.02</v>
      </c>
      <c r="P22" s="91">
        <v>5530.7</v>
      </c>
      <c r="Q22" s="92">
        <v>1.6E-2</v>
      </c>
    </row>
    <row r="23" spans="1:17">
      <c r="A23" s="90" t="s">
        <v>964</v>
      </c>
      <c r="B23" s="91">
        <v>212180.1</v>
      </c>
      <c r="C23" s="92">
        <v>0.65400000000000003</v>
      </c>
      <c r="D23" s="91">
        <v>277202</v>
      </c>
      <c r="E23" s="92">
        <v>0.67900000000000005</v>
      </c>
      <c r="F23" s="91">
        <v>130070.3</v>
      </c>
      <c r="G23" s="92">
        <v>0.16400000000000001</v>
      </c>
      <c r="H23" s="91">
        <v>73989.3</v>
      </c>
      <c r="I23" s="92">
        <v>0.2</v>
      </c>
      <c r="J23" s="91">
        <v>5169.6000000000004</v>
      </c>
      <c r="K23" s="92">
        <v>0.22600000000000001</v>
      </c>
      <c r="L23" s="91">
        <v>8173.5</v>
      </c>
      <c r="M23" s="92">
        <v>0.16200000000000001</v>
      </c>
      <c r="N23" s="91">
        <v>13734.1</v>
      </c>
      <c r="O23" s="92">
        <v>1.7999999999999999E-2</v>
      </c>
      <c r="P23" s="91">
        <v>5512.6</v>
      </c>
      <c r="Q23" s="92">
        <v>1.4E-2</v>
      </c>
    </row>
    <row r="24" spans="1:17">
      <c r="A24" s="90" t="s">
        <v>965</v>
      </c>
      <c r="B24" s="91">
        <v>212180.1</v>
      </c>
      <c r="C24" s="92">
        <v>0.65600000000000003</v>
      </c>
      <c r="D24" s="91">
        <v>277971.5</v>
      </c>
      <c r="E24" s="92">
        <v>0.68400000000000005</v>
      </c>
      <c r="F24" s="91">
        <v>130410.4</v>
      </c>
      <c r="G24" s="92">
        <v>0.17</v>
      </c>
      <c r="H24" s="91">
        <v>73989.3</v>
      </c>
      <c r="I24" s="92">
        <v>0.21299999999999999</v>
      </c>
      <c r="J24" s="91">
        <v>5194</v>
      </c>
      <c r="K24" s="92">
        <v>0.23</v>
      </c>
      <c r="L24" s="91">
        <v>8173.5</v>
      </c>
      <c r="M24" s="92">
        <v>0.17499999999999999</v>
      </c>
      <c r="N24" s="91">
        <v>13734.1</v>
      </c>
      <c r="O24" s="92">
        <v>2.3E-2</v>
      </c>
      <c r="P24" s="91">
        <v>5517.4</v>
      </c>
      <c r="Q24" s="92">
        <v>1.7999999999999999E-2</v>
      </c>
    </row>
    <row r="25" spans="1:17">
      <c r="A25" s="90" t="s">
        <v>966</v>
      </c>
      <c r="B25" s="91">
        <v>212180.1</v>
      </c>
      <c r="C25" s="92">
        <v>0.52800000000000002</v>
      </c>
      <c r="D25" s="91">
        <v>278530.7</v>
      </c>
      <c r="E25" s="92">
        <v>0.58499999999999996</v>
      </c>
      <c r="F25" s="91">
        <v>130499.4</v>
      </c>
      <c r="G25" s="92">
        <v>0.111</v>
      </c>
      <c r="H25" s="91">
        <v>73840.3</v>
      </c>
      <c r="I25" s="92">
        <v>0.14499999999999999</v>
      </c>
      <c r="J25" s="91">
        <v>5199.3999999999996</v>
      </c>
      <c r="K25" s="92">
        <v>0.20300000000000001</v>
      </c>
      <c r="L25" s="91">
        <v>8173.5</v>
      </c>
      <c r="M25" s="92">
        <v>0.158</v>
      </c>
      <c r="N25" s="91">
        <v>13734.1</v>
      </c>
      <c r="O25" s="92">
        <v>1.4999999999999999E-2</v>
      </c>
      <c r="P25" s="91">
        <v>5512</v>
      </c>
      <c r="Q25" s="92">
        <v>2.1999999999999999E-2</v>
      </c>
    </row>
    <row r="26" spans="1:17">
      <c r="A26" s="90" t="s">
        <v>967</v>
      </c>
      <c r="B26" s="91">
        <v>211277.1</v>
      </c>
      <c r="C26" s="92">
        <v>0.40699999999999997</v>
      </c>
      <c r="D26" s="91">
        <v>278545.7</v>
      </c>
      <c r="E26" s="92">
        <v>0.53200000000000003</v>
      </c>
      <c r="F26" s="91">
        <v>130499.4</v>
      </c>
      <c r="G26" s="92">
        <v>0.124</v>
      </c>
      <c r="H26" s="91">
        <v>73775.5</v>
      </c>
      <c r="I26" s="92">
        <v>0.127</v>
      </c>
      <c r="J26" s="91">
        <v>5212.2</v>
      </c>
      <c r="K26" s="92">
        <v>0.183</v>
      </c>
      <c r="L26" s="91">
        <v>8173.5</v>
      </c>
      <c r="M26" s="92">
        <v>0.16</v>
      </c>
      <c r="N26" s="91">
        <v>13717.5</v>
      </c>
      <c r="O26" s="92">
        <v>1.6E-2</v>
      </c>
      <c r="P26" s="91">
        <v>5511.2</v>
      </c>
      <c r="Q26" s="92">
        <v>2.1999999999999999E-2</v>
      </c>
    </row>
    <row r="27" spans="1:17">
      <c r="A27" s="90" t="s">
        <v>968</v>
      </c>
      <c r="B27" s="91">
        <v>211264.5</v>
      </c>
      <c r="C27" s="92">
        <v>0.39200000000000002</v>
      </c>
      <c r="D27" s="91">
        <v>279817.8</v>
      </c>
      <c r="E27" s="92">
        <v>0.51600000000000001</v>
      </c>
      <c r="F27" s="91">
        <v>130663.1</v>
      </c>
      <c r="G27" s="92">
        <v>0.11600000000000001</v>
      </c>
      <c r="H27" s="91">
        <v>73779.399999999994</v>
      </c>
      <c r="I27" s="92">
        <v>8.8999999999999996E-2</v>
      </c>
      <c r="J27" s="91">
        <v>5221.7</v>
      </c>
      <c r="K27" s="92">
        <v>0.17299999999999999</v>
      </c>
      <c r="L27" s="91">
        <v>8173.5</v>
      </c>
      <c r="M27" s="92">
        <v>0.159</v>
      </c>
      <c r="N27" s="91">
        <v>13700.1</v>
      </c>
      <c r="O27" s="92">
        <v>1.4999999999999999E-2</v>
      </c>
      <c r="P27" s="91">
        <v>5508.5</v>
      </c>
      <c r="Q27" s="92">
        <v>0.02</v>
      </c>
    </row>
    <row r="28" spans="1:17">
      <c r="A28" s="90" t="s">
        <v>969</v>
      </c>
      <c r="B28" s="91">
        <v>209825.7</v>
      </c>
      <c r="C28" s="92">
        <v>0.39600000000000002</v>
      </c>
      <c r="D28" s="91">
        <v>279817.8</v>
      </c>
      <c r="E28" s="92">
        <v>0.53600000000000003</v>
      </c>
      <c r="F28" s="91">
        <v>130644.1</v>
      </c>
      <c r="G28" s="92">
        <v>9.6000000000000002E-2</v>
      </c>
      <c r="H28" s="91">
        <v>73779.399999999994</v>
      </c>
      <c r="I28" s="92">
        <v>7.3999999999999996E-2</v>
      </c>
      <c r="J28" s="91">
        <v>5227.7</v>
      </c>
      <c r="K28" s="92">
        <v>0.17100000000000001</v>
      </c>
      <c r="L28" s="91">
        <v>8173.5</v>
      </c>
      <c r="M28" s="92">
        <v>0.13800000000000001</v>
      </c>
      <c r="N28" s="91">
        <v>13689.1</v>
      </c>
      <c r="O28" s="92">
        <v>1.2E-2</v>
      </c>
      <c r="P28" s="91">
        <v>5498.2</v>
      </c>
      <c r="Q28" s="92">
        <v>0.02</v>
      </c>
    </row>
    <row r="29" spans="1:17">
      <c r="A29" s="137" t="s">
        <v>970</v>
      </c>
      <c r="B29" s="137"/>
      <c r="C29" s="137"/>
      <c r="D29" s="137"/>
      <c r="E29" s="137"/>
      <c r="F29" s="137"/>
      <c r="G29" s="137"/>
      <c r="H29" s="137"/>
      <c r="I29" s="137"/>
      <c r="J29" s="137"/>
      <c r="K29" s="137"/>
      <c r="L29" s="137"/>
      <c r="M29" s="137"/>
      <c r="N29" s="137"/>
      <c r="O29" s="137"/>
      <c r="P29" s="137"/>
      <c r="Q29" s="137"/>
    </row>
    <row r="30" spans="1:17">
      <c r="A30" s="90" t="s">
        <v>959</v>
      </c>
      <c r="B30" s="91">
        <v>202043.3</v>
      </c>
      <c r="C30" s="92">
        <v>0.57399999999999995</v>
      </c>
      <c r="D30" s="91">
        <v>284236.2</v>
      </c>
      <c r="E30" s="92">
        <v>0.55600000000000005</v>
      </c>
      <c r="F30" s="91">
        <v>129881.8</v>
      </c>
      <c r="G30" s="92">
        <v>0.113</v>
      </c>
      <c r="H30" s="91">
        <v>78088</v>
      </c>
      <c r="I30" s="92">
        <v>0.14799999999999999</v>
      </c>
      <c r="J30" s="91">
        <v>5454.3</v>
      </c>
      <c r="K30" s="92">
        <v>0.16</v>
      </c>
      <c r="L30" s="91">
        <v>9839</v>
      </c>
      <c r="M30" s="92">
        <v>0.19600000000000001</v>
      </c>
      <c r="N30" s="91">
        <v>15279.8</v>
      </c>
      <c r="O30" s="92">
        <v>1.4E-2</v>
      </c>
      <c r="P30" s="91">
        <v>5401.4</v>
      </c>
      <c r="Q30" s="92">
        <v>2.1999999999999999E-2</v>
      </c>
    </row>
    <row r="31" spans="1:17">
      <c r="A31" s="90" t="s">
        <v>960</v>
      </c>
      <c r="B31" s="91">
        <v>202013.8</v>
      </c>
      <c r="C31" s="92">
        <v>0.52200000000000002</v>
      </c>
      <c r="D31" s="91">
        <v>284236.2</v>
      </c>
      <c r="E31" s="92">
        <v>0.52400000000000002</v>
      </c>
      <c r="F31" s="91">
        <v>129967.8</v>
      </c>
      <c r="G31" s="92">
        <v>9.6000000000000002E-2</v>
      </c>
      <c r="H31" s="91">
        <v>78088</v>
      </c>
      <c r="I31" s="92">
        <v>0.11700000000000001</v>
      </c>
      <c r="J31" s="91">
        <v>5454.3</v>
      </c>
      <c r="K31" s="92">
        <v>0.14799999999999999</v>
      </c>
      <c r="L31" s="91">
        <v>9839</v>
      </c>
      <c r="M31" s="92">
        <v>0.153</v>
      </c>
      <c r="N31" s="91">
        <v>15279.8</v>
      </c>
      <c r="O31" s="92">
        <v>8.9999999999999993E-3</v>
      </c>
      <c r="P31" s="91">
        <v>5402</v>
      </c>
      <c r="Q31" s="92">
        <v>1.7999999999999999E-2</v>
      </c>
    </row>
    <row r="32" spans="1:17">
      <c r="A32" s="90" t="s">
        <v>961</v>
      </c>
      <c r="B32" s="91">
        <v>200821.8</v>
      </c>
      <c r="C32" s="92">
        <v>0.41</v>
      </c>
      <c r="D32" s="91">
        <v>284247.2</v>
      </c>
      <c r="E32" s="92">
        <v>0.46600000000000003</v>
      </c>
      <c r="F32" s="91">
        <v>130009.3</v>
      </c>
      <c r="G32" s="92">
        <v>8.3000000000000004E-2</v>
      </c>
      <c r="H32" s="91">
        <v>77514</v>
      </c>
      <c r="I32" s="92">
        <v>8.5000000000000006E-2</v>
      </c>
      <c r="J32" s="91">
        <v>5484.9</v>
      </c>
      <c r="K32" s="92">
        <v>0.13600000000000001</v>
      </c>
      <c r="L32" s="91">
        <v>9839</v>
      </c>
      <c r="M32" s="92">
        <v>9.8000000000000004E-2</v>
      </c>
      <c r="N32" s="91">
        <v>15245.8</v>
      </c>
      <c r="O32" s="92">
        <v>0.01</v>
      </c>
      <c r="P32" s="91">
        <v>5392.6</v>
      </c>
      <c r="Q32" s="92">
        <v>1.7000000000000001E-2</v>
      </c>
    </row>
    <row r="33" spans="1:17">
      <c r="A33" s="90" t="s">
        <v>962</v>
      </c>
      <c r="B33" s="91">
        <v>200376.8</v>
      </c>
      <c r="C33" s="92">
        <v>0.38500000000000001</v>
      </c>
      <c r="D33" s="91">
        <v>284450.3</v>
      </c>
      <c r="E33" s="92">
        <v>0.442</v>
      </c>
      <c r="F33" s="91">
        <v>130070.8</v>
      </c>
      <c r="G33" s="92">
        <v>9.6000000000000002E-2</v>
      </c>
      <c r="H33" s="91">
        <v>77514</v>
      </c>
      <c r="I33" s="92">
        <v>9.6000000000000002E-2</v>
      </c>
      <c r="J33" s="91">
        <v>5486.4</v>
      </c>
      <c r="K33" s="92">
        <v>0.13500000000000001</v>
      </c>
      <c r="L33" s="91">
        <v>9839</v>
      </c>
      <c r="M33" s="92">
        <v>0.10100000000000001</v>
      </c>
      <c r="N33" s="91">
        <v>15119.1</v>
      </c>
      <c r="O33" s="92">
        <v>8.9999999999999993E-3</v>
      </c>
      <c r="P33" s="91">
        <v>5395.3</v>
      </c>
      <c r="Q33" s="92">
        <v>1.7000000000000001E-2</v>
      </c>
    </row>
    <row r="34" spans="1:17">
      <c r="A34" s="90" t="s">
        <v>502</v>
      </c>
      <c r="B34" s="91">
        <v>198851.8</v>
      </c>
      <c r="C34" s="92">
        <v>0.42099999999999999</v>
      </c>
      <c r="D34" s="91">
        <v>283899.09999999998</v>
      </c>
      <c r="E34" s="92">
        <v>0.496</v>
      </c>
      <c r="F34" s="91">
        <v>130070.8</v>
      </c>
      <c r="G34" s="92">
        <v>0.125</v>
      </c>
      <c r="H34" s="91">
        <v>77514</v>
      </c>
      <c r="I34" s="92">
        <v>0.14599999999999999</v>
      </c>
      <c r="J34" s="91">
        <v>5544.4</v>
      </c>
      <c r="K34" s="92">
        <v>0.14699999999999999</v>
      </c>
      <c r="L34" s="91">
        <v>9839</v>
      </c>
      <c r="M34" s="92">
        <v>0.12</v>
      </c>
      <c r="N34" s="91">
        <v>15119.1</v>
      </c>
      <c r="O34" s="92">
        <v>1.4E-2</v>
      </c>
      <c r="P34" s="91">
        <v>5399.7</v>
      </c>
      <c r="Q34" s="92">
        <v>1.7999999999999999E-2</v>
      </c>
    </row>
    <row r="35" spans="1:17">
      <c r="A35" s="90" t="s">
        <v>963</v>
      </c>
      <c r="B35" s="91">
        <v>195863.8</v>
      </c>
      <c r="C35" s="92">
        <v>0.52500000000000002</v>
      </c>
      <c r="D35" s="91">
        <v>286389</v>
      </c>
      <c r="E35" s="92">
        <v>0.61199999999999999</v>
      </c>
      <c r="F35" s="91">
        <v>130127.6</v>
      </c>
      <c r="G35" s="92">
        <v>0.16900000000000001</v>
      </c>
      <c r="H35" s="91">
        <v>77510</v>
      </c>
      <c r="I35" s="92">
        <v>0.20200000000000001</v>
      </c>
      <c r="J35" s="91">
        <v>5546</v>
      </c>
      <c r="K35" s="92">
        <v>0.188</v>
      </c>
      <c r="L35" s="91">
        <v>9839</v>
      </c>
      <c r="M35" s="92">
        <v>0.122</v>
      </c>
      <c r="N35" s="91">
        <v>14947.1</v>
      </c>
      <c r="O35" s="92">
        <v>1.7999999999999999E-2</v>
      </c>
      <c r="P35" s="91">
        <v>5407</v>
      </c>
      <c r="Q35" s="92">
        <v>1.9E-2</v>
      </c>
    </row>
    <row r="36" spans="1:17">
      <c r="A36" s="90" t="s">
        <v>964</v>
      </c>
      <c r="B36" s="91">
        <v>195881.8</v>
      </c>
      <c r="C36" s="92">
        <v>0.59599999999999997</v>
      </c>
      <c r="D36" s="91">
        <v>287485</v>
      </c>
      <c r="E36" s="92">
        <v>0.70499999999999996</v>
      </c>
      <c r="F36" s="91">
        <v>130274.1</v>
      </c>
      <c r="G36" s="92">
        <v>0.20200000000000001</v>
      </c>
      <c r="H36" s="91">
        <v>77510</v>
      </c>
      <c r="I36" s="92">
        <v>0.28100000000000003</v>
      </c>
      <c r="J36" s="91">
        <v>5549.7</v>
      </c>
      <c r="K36" s="92">
        <v>0.23</v>
      </c>
      <c r="L36" s="91">
        <v>9839</v>
      </c>
      <c r="M36" s="92">
        <v>0.10299999999999999</v>
      </c>
      <c r="N36" s="91">
        <v>14947.1</v>
      </c>
      <c r="O36" s="92">
        <v>2.5000000000000001E-2</v>
      </c>
      <c r="P36" s="91">
        <v>5410.4</v>
      </c>
      <c r="Q36" s="92">
        <v>1.7000000000000001E-2</v>
      </c>
    </row>
    <row r="37" spans="1:17">
      <c r="A37" s="90" t="s">
        <v>965</v>
      </c>
      <c r="B37" s="91">
        <v>194856.8</v>
      </c>
      <c r="C37" s="92">
        <v>0.59199999999999997</v>
      </c>
      <c r="D37" s="91">
        <v>288566.5</v>
      </c>
      <c r="E37" s="92">
        <v>0.72399999999999998</v>
      </c>
      <c r="F37" s="91">
        <v>130035.1</v>
      </c>
      <c r="G37" s="92">
        <v>0.186</v>
      </c>
      <c r="H37" s="91">
        <v>77379</v>
      </c>
      <c r="I37" s="92">
        <v>0.224</v>
      </c>
      <c r="J37" s="91">
        <v>5563.9</v>
      </c>
      <c r="K37" s="92">
        <v>0.251</v>
      </c>
      <c r="L37" s="91">
        <v>9839</v>
      </c>
      <c r="M37" s="92">
        <v>0.11799999999999999</v>
      </c>
      <c r="N37" s="91">
        <v>14947.1</v>
      </c>
      <c r="O37" s="92">
        <v>2.1999999999999999E-2</v>
      </c>
      <c r="P37" s="91">
        <v>5410.7</v>
      </c>
      <c r="Q37" s="92">
        <v>1.7000000000000001E-2</v>
      </c>
    </row>
    <row r="38" spans="1:17">
      <c r="A38" s="90" t="s">
        <v>966</v>
      </c>
      <c r="B38" s="91">
        <v>192425.8</v>
      </c>
      <c r="C38" s="92">
        <v>0.47299999999999998</v>
      </c>
      <c r="D38" s="91">
        <v>288493.5</v>
      </c>
      <c r="E38" s="92">
        <v>0.63900000000000001</v>
      </c>
      <c r="F38" s="91">
        <v>130259.8</v>
      </c>
      <c r="G38" s="92">
        <v>0.13900000000000001</v>
      </c>
      <c r="H38" s="91">
        <v>77374</v>
      </c>
      <c r="I38" s="92">
        <v>0.16300000000000001</v>
      </c>
      <c r="J38" s="91">
        <v>5559</v>
      </c>
      <c r="K38" s="92">
        <v>0.217</v>
      </c>
      <c r="L38" s="91">
        <v>9839</v>
      </c>
      <c r="M38" s="92">
        <v>0.13100000000000001</v>
      </c>
      <c r="N38" s="91">
        <v>14858.1</v>
      </c>
      <c r="O38" s="92">
        <v>1.7000000000000001E-2</v>
      </c>
      <c r="P38" s="91">
        <v>5409.2</v>
      </c>
      <c r="Q38" s="92">
        <v>1.7999999999999999E-2</v>
      </c>
    </row>
    <row r="39" spans="1:17">
      <c r="A39" s="90" t="s">
        <v>967</v>
      </c>
      <c r="B39" s="91">
        <v>192425.8</v>
      </c>
      <c r="C39" s="92">
        <v>0.38700000000000001</v>
      </c>
      <c r="D39" s="91">
        <v>288458.5</v>
      </c>
      <c r="E39" s="92">
        <v>0.53</v>
      </c>
      <c r="F39" s="91">
        <v>130348.7</v>
      </c>
      <c r="G39" s="92">
        <v>0.10299999999999999</v>
      </c>
      <c r="H39" s="91">
        <v>77374</v>
      </c>
      <c r="I39" s="92">
        <v>0.13300000000000001</v>
      </c>
      <c r="J39" s="91">
        <v>5558</v>
      </c>
      <c r="K39" s="92">
        <v>0.17899999999999999</v>
      </c>
      <c r="L39" s="91">
        <v>9839</v>
      </c>
      <c r="M39" s="92">
        <v>0.123</v>
      </c>
      <c r="N39" s="91">
        <v>14817.2</v>
      </c>
      <c r="O39" s="92">
        <v>1.4E-2</v>
      </c>
      <c r="P39" s="91">
        <v>5413.1</v>
      </c>
      <c r="Q39" s="92">
        <v>1.7999999999999999E-2</v>
      </c>
    </row>
    <row r="40" spans="1:17">
      <c r="A40" s="90" t="s">
        <v>968</v>
      </c>
      <c r="B40" s="91">
        <v>192271.3</v>
      </c>
      <c r="C40" s="92">
        <v>0.40899999999999997</v>
      </c>
      <c r="D40" s="91">
        <v>288485.59999999998</v>
      </c>
      <c r="E40" s="92">
        <v>0.52</v>
      </c>
      <c r="F40" s="91">
        <v>130380.6</v>
      </c>
      <c r="G40" s="92">
        <v>0.113</v>
      </c>
      <c r="H40" s="91">
        <v>77379.8</v>
      </c>
      <c r="I40" s="92">
        <v>0.13700000000000001</v>
      </c>
      <c r="J40" s="91">
        <v>5555.9</v>
      </c>
      <c r="K40" s="92">
        <v>0.17899999999999999</v>
      </c>
      <c r="L40" s="91">
        <v>9839</v>
      </c>
      <c r="M40" s="92">
        <v>0.13600000000000001</v>
      </c>
      <c r="N40" s="91">
        <v>14789.6</v>
      </c>
      <c r="O40" s="92">
        <v>0.01</v>
      </c>
      <c r="P40" s="91">
        <v>5420.9</v>
      </c>
      <c r="Q40" s="92">
        <v>1.6E-2</v>
      </c>
    </row>
    <row r="41" spans="1:17">
      <c r="A41" s="90" t="s">
        <v>969</v>
      </c>
      <c r="B41" s="93">
        <v>189316.3</v>
      </c>
      <c r="C41" s="92">
        <v>0.51400000000000001</v>
      </c>
      <c r="D41" s="93">
        <v>288504.59999999998</v>
      </c>
      <c r="E41" s="92">
        <v>0.56799999999999995</v>
      </c>
      <c r="F41" s="93">
        <v>130606.5</v>
      </c>
      <c r="G41" s="92">
        <v>0.125</v>
      </c>
      <c r="H41" s="93">
        <v>77026.8</v>
      </c>
      <c r="I41" s="92">
        <v>0.14099999999999999</v>
      </c>
      <c r="J41" s="93">
        <v>5560.7</v>
      </c>
      <c r="K41" s="92">
        <v>0.193</v>
      </c>
      <c r="L41" s="91">
        <v>9839</v>
      </c>
      <c r="M41" s="92">
        <v>0.182</v>
      </c>
      <c r="N41" s="91">
        <v>14735.6</v>
      </c>
      <c r="O41" s="92">
        <v>2.8000000000000001E-2</v>
      </c>
      <c r="P41" s="91">
        <v>5421.2</v>
      </c>
      <c r="Q41" s="92">
        <v>2.1999999999999999E-2</v>
      </c>
    </row>
    <row r="42" spans="1:17">
      <c r="A42" s="137" t="s">
        <v>971</v>
      </c>
      <c r="B42" s="137"/>
      <c r="C42" s="137"/>
      <c r="D42" s="137"/>
      <c r="E42" s="137"/>
      <c r="F42" s="137"/>
      <c r="G42" s="137"/>
      <c r="H42" s="137"/>
      <c r="I42" s="137"/>
      <c r="J42" s="137"/>
      <c r="K42" s="137"/>
      <c r="L42" s="137"/>
      <c r="M42" s="137"/>
      <c r="N42" s="137"/>
      <c r="O42" s="137"/>
      <c r="P42" s="137"/>
      <c r="Q42" s="137"/>
    </row>
    <row r="43" spans="1:17">
      <c r="A43" s="90" t="s">
        <v>959</v>
      </c>
      <c r="B43" s="91">
        <v>188532.2</v>
      </c>
      <c r="C43" s="92">
        <v>0.443</v>
      </c>
      <c r="D43" s="91">
        <v>288552.59999999998</v>
      </c>
      <c r="E43" s="92">
        <v>0.56599999999999995</v>
      </c>
      <c r="F43" s="91">
        <v>131164.29999999999</v>
      </c>
      <c r="G43" s="92">
        <v>9.2999999999999999E-2</v>
      </c>
      <c r="H43" s="91">
        <v>77620.399999999994</v>
      </c>
      <c r="I43" s="92">
        <v>9.5000000000000001E-2</v>
      </c>
      <c r="J43" s="91">
        <v>5563.4</v>
      </c>
      <c r="K43" s="92">
        <v>0.17199999999999999</v>
      </c>
      <c r="L43" s="91">
        <v>9029</v>
      </c>
      <c r="M43" s="92">
        <v>9.1999999999999998E-2</v>
      </c>
      <c r="N43" s="91">
        <v>14242.4</v>
      </c>
      <c r="O43" s="92">
        <v>0.01</v>
      </c>
      <c r="P43" s="91">
        <v>5426.3</v>
      </c>
      <c r="Q43" s="92">
        <v>1.7999999999999999E-2</v>
      </c>
    </row>
    <row r="44" spans="1:17">
      <c r="A44" s="90" t="s">
        <v>960</v>
      </c>
      <c r="B44" s="91">
        <v>188521.60000000001</v>
      </c>
      <c r="C44" s="92">
        <v>0.37</v>
      </c>
      <c r="D44" s="91">
        <v>288784.59999999998</v>
      </c>
      <c r="E44" s="92">
        <v>0.56599999999999995</v>
      </c>
      <c r="F44" s="91">
        <v>131164.29999999999</v>
      </c>
      <c r="G44" s="92">
        <v>8.8999999999999996E-2</v>
      </c>
      <c r="H44" s="91">
        <v>77620.399999999994</v>
      </c>
      <c r="I44" s="92">
        <v>0.10100000000000001</v>
      </c>
      <c r="J44" s="91">
        <v>5566</v>
      </c>
      <c r="K44" s="92">
        <v>0.16700000000000001</v>
      </c>
      <c r="L44" s="91">
        <v>9029</v>
      </c>
      <c r="M44" s="92">
        <v>0.111</v>
      </c>
      <c r="N44" s="91">
        <v>14242.4</v>
      </c>
      <c r="O44" s="92">
        <v>8.9999999999999993E-3</v>
      </c>
      <c r="P44" s="91">
        <v>5424.3</v>
      </c>
      <c r="Q44" s="92">
        <v>1.4E-2</v>
      </c>
    </row>
    <row r="45" spans="1:17">
      <c r="A45" s="90" t="s">
        <v>961</v>
      </c>
      <c r="B45" s="91">
        <v>187716.7</v>
      </c>
      <c r="C45" s="92">
        <v>0.35899999999999999</v>
      </c>
      <c r="D45" s="91">
        <v>290073.59999999998</v>
      </c>
      <c r="E45" s="92">
        <v>0.52900000000000003</v>
      </c>
      <c r="F45" s="91">
        <v>130974.1</v>
      </c>
      <c r="G45" s="92">
        <v>0.10299999999999999</v>
      </c>
      <c r="H45" s="91">
        <v>77540.399999999994</v>
      </c>
      <c r="I45" s="92">
        <v>0.115</v>
      </c>
      <c r="J45" s="91">
        <v>5567.5</v>
      </c>
      <c r="K45" s="92">
        <v>0.191</v>
      </c>
      <c r="L45" s="91">
        <v>9029</v>
      </c>
      <c r="M45" s="92">
        <v>9.4E-2</v>
      </c>
      <c r="N45" s="91">
        <v>14242.4</v>
      </c>
      <c r="O45" s="92">
        <v>1.0999999999999999E-2</v>
      </c>
      <c r="P45" s="91">
        <v>5426.4</v>
      </c>
      <c r="Q45" s="92">
        <v>2.1000000000000001E-2</v>
      </c>
    </row>
    <row r="46" spans="1:17">
      <c r="A46" s="90" t="s">
        <v>962</v>
      </c>
      <c r="B46" s="91">
        <v>187721.7</v>
      </c>
      <c r="C46" s="92">
        <v>0.30199999999999999</v>
      </c>
      <c r="D46" s="91">
        <v>290635.59999999998</v>
      </c>
      <c r="E46" s="92">
        <v>0.47499999999999998</v>
      </c>
      <c r="F46" s="91">
        <v>130974.1</v>
      </c>
      <c r="G46" s="92">
        <v>0.123</v>
      </c>
      <c r="H46" s="91">
        <v>77145.399999999994</v>
      </c>
      <c r="I46" s="92">
        <v>0.13500000000000001</v>
      </c>
      <c r="J46" s="91">
        <v>5569</v>
      </c>
      <c r="K46" s="92">
        <v>0.17699999999999999</v>
      </c>
      <c r="L46" s="91">
        <v>9029</v>
      </c>
      <c r="M46" s="92">
        <v>8.6999999999999994E-2</v>
      </c>
      <c r="N46" s="91">
        <v>14242.4</v>
      </c>
      <c r="O46" s="92">
        <v>1.7000000000000001E-2</v>
      </c>
      <c r="P46" s="91">
        <v>5426.4</v>
      </c>
      <c r="Q46" s="92">
        <v>2.4E-2</v>
      </c>
    </row>
    <row r="47" spans="1:17">
      <c r="A47" s="90" t="s">
        <v>502</v>
      </c>
      <c r="B47" s="91">
        <v>186233.3</v>
      </c>
      <c r="C47" s="92">
        <v>0.32300000000000001</v>
      </c>
      <c r="D47" s="91">
        <v>292543.2</v>
      </c>
      <c r="E47" s="92">
        <v>0.52300000000000002</v>
      </c>
      <c r="F47" s="91">
        <v>130497.5</v>
      </c>
      <c r="G47" s="92">
        <v>0.13800000000000001</v>
      </c>
      <c r="H47" s="91">
        <v>76355.399999999994</v>
      </c>
      <c r="I47" s="92">
        <v>0.156</v>
      </c>
      <c r="J47" s="91">
        <v>5569.9</v>
      </c>
      <c r="K47" s="92">
        <v>0.17599999999999999</v>
      </c>
      <c r="L47" s="91">
        <v>9029</v>
      </c>
      <c r="M47" s="92">
        <v>7.5999999999999998E-2</v>
      </c>
      <c r="N47" s="91">
        <v>14653.6</v>
      </c>
      <c r="O47" s="92">
        <v>0.02</v>
      </c>
      <c r="P47" s="91">
        <v>5425.9</v>
      </c>
      <c r="Q47" s="92">
        <v>2.3E-2</v>
      </c>
    </row>
    <row r="48" spans="1:17">
      <c r="A48" s="90" t="s">
        <v>963</v>
      </c>
      <c r="B48" s="91">
        <v>184080.1</v>
      </c>
      <c r="C48" s="92">
        <v>0.44</v>
      </c>
      <c r="D48" s="91">
        <v>292630.90000000002</v>
      </c>
      <c r="E48" s="92">
        <v>0.626</v>
      </c>
      <c r="F48" s="91">
        <v>130712</v>
      </c>
      <c r="G48" s="92">
        <v>0.17</v>
      </c>
      <c r="H48" s="91">
        <v>76041.399999999994</v>
      </c>
      <c r="I48" s="92">
        <v>0.21199999999999999</v>
      </c>
      <c r="J48" s="91">
        <v>5569.9</v>
      </c>
      <c r="K48" s="92">
        <v>0.22800000000000001</v>
      </c>
      <c r="L48" s="91">
        <v>9029</v>
      </c>
      <c r="M48" s="92">
        <v>0.107</v>
      </c>
      <c r="N48" s="91">
        <v>14505.2</v>
      </c>
      <c r="O48" s="92">
        <v>2.3E-2</v>
      </c>
      <c r="P48" s="91">
        <v>5412.7</v>
      </c>
      <c r="Q48" s="92">
        <v>2.5000000000000001E-2</v>
      </c>
    </row>
    <row r="49" spans="1:17">
      <c r="A49" s="90" t="s">
        <v>964</v>
      </c>
      <c r="B49" s="91">
        <v>183431.2</v>
      </c>
      <c r="C49" s="92">
        <v>0.57899999999999996</v>
      </c>
      <c r="D49" s="91">
        <v>293855.3</v>
      </c>
      <c r="E49" s="92">
        <v>0.72599999999999998</v>
      </c>
      <c r="F49" s="91">
        <v>130875.8</v>
      </c>
      <c r="G49" s="92">
        <v>0.23200000000000001</v>
      </c>
      <c r="H49" s="91">
        <v>76041.399999999994</v>
      </c>
      <c r="I49" s="92">
        <v>0.308</v>
      </c>
      <c r="J49" s="91">
        <v>5569.9</v>
      </c>
      <c r="K49" s="92">
        <v>0.30199999999999999</v>
      </c>
      <c r="L49" s="91">
        <v>9029</v>
      </c>
      <c r="M49" s="92">
        <v>0.156</v>
      </c>
      <c r="N49" s="91">
        <v>14505.2</v>
      </c>
      <c r="O49" s="92">
        <v>3.2000000000000001E-2</v>
      </c>
      <c r="P49" s="91">
        <v>5426.5</v>
      </c>
      <c r="Q49" s="92">
        <v>2.4E-2</v>
      </c>
    </row>
    <row r="50" spans="1:17">
      <c r="A50" s="90" t="s">
        <v>965</v>
      </c>
      <c r="B50" s="91">
        <v>182817.9</v>
      </c>
      <c r="C50" s="92">
        <v>0.57599999999999996</v>
      </c>
      <c r="D50" s="91">
        <v>293855.3</v>
      </c>
      <c r="E50" s="92">
        <v>0.72699999999999998</v>
      </c>
      <c r="F50" s="91">
        <v>131498.29999999999</v>
      </c>
      <c r="G50" s="92">
        <v>0.22500000000000001</v>
      </c>
      <c r="H50" s="91">
        <v>76041.399999999994</v>
      </c>
      <c r="I50" s="92">
        <v>0.29899999999999999</v>
      </c>
      <c r="J50" s="91">
        <v>5701.5</v>
      </c>
      <c r="K50" s="92">
        <v>0.30399999999999999</v>
      </c>
      <c r="L50" s="91">
        <v>9029</v>
      </c>
      <c r="M50" s="92">
        <v>0.14199999999999999</v>
      </c>
      <c r="N50" s="91">
        <v>14505.2</v>
      </c>
      <c r="O50" s="92">
        <v>3.5000000000000003E-2</v>
      </c>
      <c r="P50" s="91">
        <v>5426.5</v>
      </c>
      <c r="Q50" s="92">
        <v>2.5000000000000001E-2</v>
      </c>
    </row>
    <row r="51" spans="1:17">
      <c r="A51" s="94"/>
      <c r="B51" s="95"/>
      <c r="C51" s="96"/>
      <c r="D51" s="95"/>
      <c r="E51" s="96"/>
      <c r="F51" s="95"/>
      <c r="G51" s="96"/>
      <c r="H51" s="95"/>
      <c r="I51" s="96"/>
      <c r="J51" s="95"/>
      <c r="K51" s="96"/>
      <c r="L51" s="95"/>
      <c r="M51" s="96"/>
      <c r="N51" s="95"/>
      <c r="O51" s="96"/>
      <c r="P51" s="95"/>
      <c r="Q51" s="96"/>
    </row>
    <row r="52" spans="1:17" ht="26.4">
      <c r="A52" s="97" t="s">
        <v>973</v>
      </c>
      <c r="B52" s="98">
        <f>B41-B17</f>
        <v>-25285.200000000012</v>
      </c>
      <c r="C52" s="95"/>
      <c r="D52" s="95">
        <f t="shared" ref="D52:J52" si="0">D41-D17</f>
        <v>12794</v>
      </c>
      <c r="E52" s="95"/>
      <c r="F52" s="95">
        <f t="shared" si="0"/>
        <v>1063.3999999999942</v>
      </c>
      <c r="G52" s="95"/>
      <c r="H52" s="95">
        <f t="shared" si="0"/>
        <v>2842.6999999999971</v>
      </c>
      <c r="I52" s="95"/>
      <c r="J52" s="95">
        <f t="shared" si="0"/>
        <v>439.39999999999964</v>
      </c>
      <c r="K52" s="96"/>
      <c r="L52" s="95"/>
      <c r="M52" s="96"/>
      <c r="N52" s="95"/>
      <c r="O52" s="96"/>
      <c r="P52" s="95"/>
      <c r="Q52" s="96"/>
    </row>
    <row r="53" spans="1:17">
      <c r="A53" s="94"/>
      <c r="B53" s="95"/>
      <c r="C53" s="96"/>
      <c r="D53" s="95"/>
      <c r="E53" s="96"/>
      <c r="F53" s="95"/>
      <c r="G53" s="96"/>
      <c r="H53" s="95"/>
      <c r="I53" s="96"/>
      <c r="J53" s="98">
        <f>D52+F52+H52+J52</f>
        <v>17139.499999999993</v>
      </c>
      <c r="K53" s="96"/>
      <c r="L53" s="95"/>
      <c r="M53" s="96"/>
      <c r="N53" s="95"/>
      <c r="O53" s="96"/>
      <c r="P53" s="95"/>
      <c r="Q53" s="96"/>
    </row>
    <row r="54" spans="1:17" ht="112.05" customHeight="1">
      <c r="A54" s="134" t="s">
        <v>972</v>
      </c>
      <c r="B54" s="134"/>
      <c r="C54" s="134"/>
      <c r="D54" s="134"/>
      <c r="E54" s="134"/>
      <c r="F54" s="134"/>
      <c r="G54" s="134"/>
      <c r="H54" s="134"/>
      <c r="I54" s="134"/>
      <c r="J54" s="134"/>
      <c r="K54" s="134"/>
      <c r="L54" s="134"/>
      <c r="M54" s="134"/>
      <c r="N54" s="134"/>
      <c r="O54" s="134"/>
      <c r="P54" s="134"/>
      <c r="Q54" s="134"/>
    </row>
  </sheetData>
  <mergeCells count="17">
    <mergeCell ref="A1:Q1"/>
    <mergeCell ref="B2:C2"/>
    <mergeCell ref="D2:K2"/>
    <mergeCell ref="L2:Q2"/>
    <mergeCell ref="B3:C3"/>
    <mergeCell ref="D3:E3"/>
    <mergeCell ref="F3:G3"/>
    <mergeCell ref="H3:I3"/>
    <mergeCell ref="J3:K3"/>
    <mergeCell ref="L3:M3"/>
    <mergeCell ref="A54:Q54"/>
    <mergeCell ref="N3:O3"/>
    <mergeCell ref="P3:Q3"/>
    <mergeCell ref="A5:Q5"/>
    <mergeCell ref="A16:Q16"/>
    <mergeCell ref="A29:Q29"/>
    <mergeCell ref="A42:Q4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1109</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2" t="s">
        <v>917</v>
      </c>
    </row>
    <row r="10" spans="1:4">
      <c r="A10" t="s">
        <v>206</v>
      </c>
      <c r="B10" s="130" t="s">
        <v>517</v>
      </c>
    </row>
    <row r="11" spans="1:4">
      <c r="A11" t="s">
        <v>207</v>
      </c>
      <c r="B11" s="130" t="s">
        <v>1097</v>
      </c>
    </row>
    <row r="20" spans="1:2">
      <c r="A20" s="8" t="s">
        <v>214</v>
      </c>
    </row>
    <row r="21" spans="1:2">
      <c r="A21" t="s">
        <v>217</v>
      </c>
      <c r="B21">
        <v>72</v>
      </c>
    </row>
    <row r="22" spans="1:2">
      <c r="A22" t="s">
        <v>215</v>
      </c>
      <c r="B22" s="131">
        <v>5000</v>
      </c>
    </row>
    <row r="23" spans="1:2">
      <c r="A23" t="s">
        <v>216</v>
      </c>
      <c r="B23" s="131">
        <v>0</v>
      </c>
    </row>
    <row r="24" spans="1:2">
      <c r="A24" t="s">
        <v>219</v>
      </c>
      <c r="B24" s="131">
        <v>40</v>
      </c>
    </row>
    <row r="40" spans="1:5">
      <c r="A40" t="s">
        <v>220</v>
      </c>
      <c r="B40" t="s">
        <v>210</v>
      </c>
      <c r="C40" t="s">
        <v>221</v>
      </c>
      <c r="D40" t="s">
        <v>2</v>
      </c>
      <c r="E40" t="s">
        <v>222</v>
      </c>
    </row>
    <row r="41" spans="1:5">
      <c r="A41" t="s">
        <v>1097</v>
      </c>
      <c r="B41" t="s">
        <v>238</v>
      </c>
      <c r="C41" t="s">
        <v>323</v>
      </c>
      <c r="D41" t="s">
        <v>1110</v>
      </c>
      <c r="E41" t="s">
        <v>138</v>
      </c>
    </row>
    <row r="42" spans="1:5">
      <c r="A42" t="s">
        <v>1097</v>
      </c>
      <c r="B42" t="s">
        <v>237</v>
      </c>
      <c r="C42" t="s">
        <v>322</v>
      </c>
      <c r="D42" t="s">
        <v>1111</v>
      </c>
      <c r="E42" t="s">
        <v>138</v>
      </c>
    </row>
    <row r="43" spans="1:5">
      <c r="A43" t="s">
        <v>1098</v>
      </c>
      <c r="B43" t="s">
        <v>238</v>
      </c>
      <c r="C43" t="s">
        <v>323</v>
      </c>
      <c r="D43" t="s">
        <v>1112</v>
      </c>
      <c r="E43" t="s">
        <v>138</v>
      </c>
    </row>
    <row r="44" spans="1:5">
      <c r="A44" t="s">
        <v>1098</v>
      </c>
      <c r="B44" t="s">
        <v>237</v>
      </c>
      <c r="C44" t="s">
        <v>322</v>
      </c>
      <c r="D44" t="s">
        <v>1113</v>
      </c>
      <c r="E44" t="s">
        <v>138</v>
      </c>
    </row>
    <row r="45" spans="1:5">
      <c r="A45" t="s">
        <v>1099</v>
      </c>
      <c r="B45" t="s">
        <v>238</v>
      </c>
      <c r="C45" t="s">
        <v>323</v>
      </c>
      <c r="D45" t="s">
        <v>1114</v>
      </c>
      <c r="E45" t="s">
        <v>138</v>
      </c>
    </row>
    <row r="46" spans="1:5">
      <c r="A46" t="s">
        <v>1099</v>
      </c>
      <c r="B46" t="s">
        <v>237</v>
      </c>
      <c r="C46" t="s">
        <v>322</v>
      </c>
      <c r="D46" t="s">
        <v>1115</v>
      </c>
      <c r="E46" t="s">
        <v>138</v>
      </c>
    </row>
    <row r="47" spans="1:5">
      <c r="A47" t="s">
        <v>1100</v>
      </c>
      <c r="B47" t="s">
        <v>238</v>
      </c>
      <c r="C47" t="s">
        <v>323</v>
      </c>
      <c r="D47" t="s">
        <v>1116</v>
      </c>
      <c r="E47" t="s">
        <v>138</v>
      </c>
    </row>
    <row r="48" spans="1:5">
      <c r="A48" t="s">
        <v>1100</v>
      </c>
      <c r="B48" t="s">
        <v>237</v>
      </c>
      <c r="C48" t="s">
        <v>322</v>
      </c>
      <c r="D48" t="s">
        <v>1117</v>
      </c>
      <c r="E48" t="s">
        <v>138</v>
      </c>
    </row>
    <row r="49" spans="1:5">
      <c r="A49" t="s">
        <v>1101</v>
      </c>
      <c r="B49" t="s">
        <v>238</v>
      </c>
      <c r="C49" t="s">
        <v>323</v>
      </c>
      <c r="D49" t="s">
        <v>1118</v>
      </c>
      <c r="E49" t="s">
        <v>138</v>
      </c>
    </row>
    <row r="50" spans="1:5">
      <c r="A50" t="s">
        <v>1101</v>
      </c>
      <c r="B50" t="s">
        <v>237</v>
      </c>
      <c r="C50" t="s">
        <v>322</v>
      </c>
      <c r="D50" t="s">
        <v>1119</v>
      </c>
      <c r="E50" t="s">
        <v>138</v>
      </c>
    </row>
    <row r="51" spans="1:5">
      <c r="A51" t="s">
        <v>1102</v>
      </c>
      <c r="B51" t="s">
        <v>238</v>
      </c>
      <c r="C51" t="s">
        <v>323</v>
      </c>
      <c r="D51" t="s">
        <v>1120</v>
      </c>
      <c r="E51" t="s">
        <v>138</v>
      </c>
    </row>
    <row r="52" spans="1:5">
      <c r="A52" t="s">
        <v>1102</v>
      </c>
      <c r="B52" t="s">
        <v>237</v>
      </c>
      <c r="C52" t="s">
        <v>322</v>
      </c>
      <c r="D52" t="s">
        <v>1121</v>
      </c>
      <c r="E52" t="s">
        <v>138</v>
      </c>
    </row>
    <row r="53" spans="1:5">
      <c r="A53" t="s">
        <v>1103</v>
      </c>
      <c r="B53" t="s">
        <v>238</v>
      </c>
      <c r="C53" t="s">
        <v>323</v>
      </c>
      <c r="D53" t="s">
        <v>1122</v>
      </c>
      <c r="E53" t="s">
        <v>138</v>
      </c>
    </row>
    <row r="54" spans="1:5">
      <c r="A54" t="s">
        <v>1103</v>
      </c>
      <c r="B54" t="s">
        <v>237</v>
      </c>
      <c r="C54" t="s">
        <v>322</v>
      </c>
      <c r="D54" t="s">
        <v>1123</v>
      </c>
      <c r="E54" t="s">
        <v>138</v>
      </c>
    </row>
    <row r="55" spans="1:5">
      <c r="A55" t="s">
        <v>1104</v>
      </c>
      <c r="B55" t="s">
        <v>238</v>
      </c>
      <c r="C55" t="s">
        <v>323</v>
      </c>
      <c r="D55" t="s">
        <v>1124</v>
      </c>
      <c r="E55" t="s">
        <v>138</v>
      </c>
    </row>
    <row r="56" spans="1:5">
      <c r="A56" t="s">
        <v>1104</v>
      </c>
      <c r="B56" t="s">
        <v>237</v>
      </c>
      <c r="C56" t="s">
        <v>322</v>
      </c>
      <c r="D56" t="s">
        <v>1125</v>
      </c>
      <c r="E56" t="s">
        <v>138</v>
      </c>
    </row>
    <row r="57" spans="1:5">
      <c r="A57" t="s">
        <v>1105</v>
      </c>
      <c r="B57" t="s">
        <v>238</v>
      </c>
      <c r="C57" t="s">
        <v>323</v>
      </c>
      <c r="D57" t="s">
        <v>1126</v>
      </c>
      <c r="E57" t="s">
        <v>138</v>
      </c>
    </row>
    <row r="58" spans="1:5">
      <c r="A58" t="s">
        <v>1105</v>
      </c>
      <c r="B58" t="s">
        <v>237</v>
      </c>
      <c r="C58" t="s">
        <v>322</v>
      </c>
      <c r="D58" t="s">
        <v>1127</v>
      </c>
      <c r="E58" t="s">
        <v>138</v>
      </c>
    </row>
    <row r="59" spans="1:5">
      <c r="A59" t="s">
        <v>1106</v>
      </c>
      <c r="B59" t="s">
        <v>238</v>
      </c>
      <c r="C59" t="s">
        <v>323</v>
      </c>
      <c r="D59" t="s">
        <v>1128</v>
      </c>
      <c r="E59" t="s">
        <v>138</v>
      </c>
    </row>
    <row r="60" spans="1:5">
      <c r="A60" t="s">
        <v>1106</v>
      </c>
      <c r="B60" t="s">
        <v>237</v>
      </c>
      <c r="C60" t="s">
        <v>322</v>
      </c>
      <c r="D60" t="s">
        <v>1129</v>
      </c>
      <c r="E60" t="s">
        <v>138</v>
      </c>
    </row>
    <row r="61" spans="1:5">
      <c r="A61" t="s">
        <v>1107</v>
      </c>
      <c r="B61" t="s">
        <v>238</v>
      </c>
      <c r="C61" t="s">
        <v>323</v>
      </c>
      <c r="D61" t="s">
        <v>1110</v>
      </c>
      <c r="E61" t="s">
        <v>138</v>
      </c>
    </row>
    <row r="62" spans="1:5">
      <c r="A62" t="s">
        <v>1107</v>
      </c>
      <c r="B62" t="s">
        <v>237</v>
      </c>
      <c r="C62" t="s">
        <v>322</v>
      </c>
      <c r="D62" t="s">
        <v>1130</v>
      </c>
      <c r="E62" t="s">
        <v>138</v>
      </c>
    </row>
    <row r="63" spans="1:5">
      <c r="A63" t="s">
        <v>1108</v>
      </c>
      <c r="B63" t="s">
        <v>238</v>
      </c>
      <c r="C63" t="s">
        <v>323</v>
      </c>
      <c r="D63" t="s">
        <v>1119</v>
      </c>
      <c r="E63" t="s">
        <v>138</v>
      </c>
    </row>
    <row r="64" spans="1:5">
      <c r="A64" t="s">
        <v>1108</v>
      </c>
      <c r="B64" t="s">
        <v>237</v>
      </c>
      <c r="C64" t="s">
        <v>322</v>
      </c>
      <c r="D64" t="s">
        <v>1131</v>
      </c>
      <c r="E64" t="s">
        <v>138</v>
      </c>
    </row>
    <row r="65" spans="1:5">
      <c r="A65" t="s">
        <v>1016</v>
      </c>
      <c r="B65" t="s">
        <v>238</v>
      </c>
      <c r="C65" t="s">
        <v>323</v>
      </c>
      <c r="D65" t="s">
        <v>1132</v>
      </c>
      <c r="E65" t="s">
        <v>138</v>
      </c>
    </row>
    <row r="66" spans="1:5">
      <c r="A66" t="s">
        <v>1016</v>
      </c>
      <c r="B66" t="s">
        <v>237</v>
      </c>
      <c r="C66" t="s">
        <v>322</v>
      </c>
      <c r="D66" t="s">
        <v>1133</v>
      </c>
      <c r="E66" t="s">
        <v>138</v>
      </c>
    </row>
    <row r="67" spans="1:5">
      <c r="A67" t="s">
        <v>1035</v>
      </c>
      <c r="B67" t="s">
        <v>238</v>
      </c>
      <c r="C67" t="s">
        <v>323</v>
      </c>
      <c r="D67" t="s">
        <v>1123</v>
      </c>
      <c r="E67" t="s">
        <v>138</v>
      </c>
    </row>
    <row r="68" spans="1:5">
      <c r="A68" t="s">
        <v>1035</v>
      </c>
      <c r="B68" t="s">
        <v>237</v>
      </c>
      <c r="C68" t="s">
        <v>322</v>
      </c>
      <c r="D68" t="s">
        <v>1134</v>
      </c>
      <c r="E68" t="s">
        <v>138</v>
      </c>
    </row>
    <row r="69" spans="1:5">
      <c r="A69" t="s">
        <v>1036</v>
      </c>
      <c r="B69" t="s">
        <v>238</v>
      </c>
      <c r="C69" t="s">
        <v>323</v>
      </c>
      <c r="D69" t="s">
        <v>1135</v>
      </c>
      <c r="E69" t="s">
        <v>138</v>
      </c>
    </row>
    <row r="70" spans="1:5">
      <c r="A70" t="s">
        <v>1036</v>
      </c>
      <c r="B70" t="s">
        <v>237</v>
      </c>
      <c r="C70" t="s">
        <v>322</v>
      </c>
      <c r="D70" t="s">
        <v>1136</v>
      </c>
      <c r="E70" t="s">
        <v>138</v>
      </c>
    </row>
    <row r="71" spans="1:5">
      <c r="A71" t="s">
        <v>1037</v>
      </c>
      <c r="B71" t="s">
        <v>238</v>
      </c>
      <c r="C71" t="s">
        <v>323</v>
      </c>
      <c r="D71" t="s">
        <v>1137</v>
      </c>
      <c r="E71" t="s">
        <v>138</v>
      </c>
    </row>
    <row r="72" spans="1:5">
      <c r="A72" t="s">
        <v>1037</v>
      </c>
      <c r="B72" t="s">
        <v>237</v>
      </c>
      <c r="C72" t="s">
        <v>322</v>
      </c>
      <c r="D72" t="s">
        <v>1126</v>
      </c>
      <c r="E72" t="s">
        <v>138</v>
      </c>
    </row>
    <row r="73" spans="1:5">
      <c r="A73" t="s">
        <v>1038</v>
      </c>
      <c r="B73" t="s">
        <v>238</v>
      </c>
      <c r="C73" t="s">
        <v>323</v>
      </c>
      <c r="D73" t="s">
        <v>1138</v>
      </c>
      <c r="E73" t="s">
        <v>138</v>
      </c>
    </row>
    <row r="74" spans="1:5">
      <c r="A74" t="s">
        <v>1038</v>
      </c>
      <c r="B74" t="s">
        <v>237</v>
      </c>
      <c r="C74" t="s">
        <v>322</v>
      </c>
      <c r="D74" t="s">
        <v>1139</v>
      </c>
      <c r="E74" t="s">
        <v>138</v>
      </c>
    </row>
    <row r="75" spans="1:5">
      <c r="A75" t="s">
        <v>1039</v>
      </c>
      <c r="B75" t="s">
        <v>238</v>
      </c>
      <c r="C75" t="s">
        <v>323</v>
      </c>
      <c r="D75" t="s">
        <v>1120</v>
      </c>
      <c r="E75" t="s">
        <v>138</v>
      </c>
    </row>
    <row r="76" spans="1:5">
      <c r="A76" t="s">
        <v>1039</v>
      </c>
      <c r="B76" t="s">
        <v>237</v>
      </c>
      <c r="C76" t="s">
        <v>322</v>
      </c>
      <c r="D76" t="s">
        <v>1140</v>
      </c>
      <c r="E76" t="s">
        <v>138</v>
      </c>
    </row>
    <row r="77" spans="1:5">
      <c r="A77" t="s">
        <v>1040</v>
      </c>
      <c r="B77" t="s">
        <v>238</v>
      </c>
      <c r="C77" t="s">
        <v>323</v>
      </c>
      <c r="D77" t="s">
        <v>1141</v>
      </c>
      <c r="E77" t="s">
        <v>138</v>
      </c>
    </row>
    <row r="78" spans="1:5">
      <c r="A78" t="s">
        <v>1040</v>
      </c>
      <c r="B78" t="s">
        <v>237</v>
      </c>
      <c r="C78" t="s">
        <v>322</v>
      </c>
      <c r="D78" t="s">
        <v>1142</v>
      </c>
      <c r="E78" t="s">
        <v>138</v>
      </c>
    </row>
    <row r="79" spans="1:5">
      <c r="A79" t="s">
        <v>1041</v>
      </c>
      <c r="B79" t="s">
        <v>238</v>
      </c>
      <c r="C79" t="s">
        <v>323</v>
      </c>
      <c r="D79" t="s">
        <v>1143</v>
      </c>
      <c r="E79" t="s">
        <v>138</v>
      </c>
    </row>
    <row r="80" spans="1:5">
      <c r="A80" t="s">
        <v>1041</v>
      </c>
      <c r="B80" t="s">
        <v>237</v>
      </c>
      <c r="C80" t="s">
        <v>322</v>
      </c>
      <c r="D80" t="s">
        <v>1144</v>
      </c>
      <c r="E80" t="s">
        <v>138</v>
      </c>
    </row>
    <row r="81" spans="1:5">
      <c r="A81" t="s">
        <v>1042</v>
      </c>
      <c r="B81" t="s">
        <v>238</v>
      </c>
      <c r="C81" t="s">
        <v>323</v>
      </c>
      <c r="D81" t="s">
        <v>796</v>
      </c>
      <c r="E81" t="s">
        <v>138</v>
      </c>
    </row>
    <row r="82" spans="1:5">
      <c r="A82" t="s">
        <v>1042</v>
      </c>
      <c r="B82" t="s">
        <v>237</v>
      </c>
      <c r="C82" t="s">
        <v>322</v>
      </c>
      <c r="D82" t="s">
        <v>1145</v>
      </c>
      <c r="E82" t="s">
        <v>138</v>
      </c>
    </row>
    <row r="83" spans="1:5">
      <c r="A83" t="s">
        <v>1043</v>
      </c>
      <c r="B83" t="s">
        <v>238</v>
      </c>
      <c r="C83" t="s">
        <v>323</v>
      </c>
      <c r="D83" t="s">
        <v>1112</v>
      </c>
      <c r="E83" t="s">
        <v>138</v>
      </c>
    </row>
    <row r="84" spans="1:5">
      <c r="A84" t="s">
        <v>1043</v>
      </c>
      <c r="B84" t="s">
        <v>237</v>
      </c>
      <c r="C84" t="s">
        <v>322</v>
      </c>
      <c r="D84" t="s">
        <v>1146</v>
      </c>
      <c r="E84" t="s">
        <v>138</v>
      </c>
    </row>
    <row r="85" spans="1:5">
      <c r="A85" t="s">
        <v>1044</v>
      </c>
      <c r="B85" t="s">
        <v>238</v>
      </c>
      <c r="C85" t="s">
        <v>323</v>
      </c>
      <c r="D85" t="s">
        <v>1123</v>
      </c>
      <c r="E85" t="s">
        <v>138</v>
      </c>
    </row>
    <row r="86" spans="1:5">
      <c r="A86" t="s">
        <v>1044</v>
      </c>
      <c r="B86" t="s">
        <v>237</v>
      </c>
      <c r="C86" t="s">
        <v>322</v>
      </c>
      <c r="D86" t="s">
        <v>1147</v>
      </c>
      <c r="E86" t="s">
        <v>138</v>
      </c>
    </row>
    <row r="87" spans="1:5">
      <c r="A87" t="s">
        <v>1045</v>
      </c>
      <c r="B87" t="s">
        <v>238</v>
      </c>
      <c r="C87" t="s">
        <v>323</v>
      </c>
      <c r="D87" t="s">
        <v>1148</v>
      </c>
      <c r="E87" t="s">
        <v>138</v>
      </c>
    </row>
    <row r="88" spans="1:5">
      <c r="A88" t="s">
        <v>1045</v>
      </c>
      <c r="B88" t="s">
        <v>237</v>
      </c>
      <c r="C88" t="s">
        <v>322</v>
      </c>
      <c r="D88" t="s">
        <v>1149</v>
      </c>
      <c r="E88" t="s">
        <v>138</v>
      </c>
    </row>
    <row r="89" spans="1:5">
      <c r="A89" t="s">
        <v>908</v>
      </c>
      <c r="B89" t="s">
        <v>238</v>
      </c>
      <c r="C89" t="s">
        <v>323</v>
      </c>
      <c r="D89" t="s">
        <v>1132</v>
      </c>
      <c r="E89" t="s">
        <v>138</v>
      </c>
    </row>
    <row r="90" spans="1:5">
      <c r="A90" t="s">
        <v>908</v>
      </c>
      <c r="B90" t="s">
        <v>237</v>
      </c>
      <c r="C90" t="s">
        <v>322</v>
      </c>
      <c r="D90" t="s">
        <v>1150</v>
      </c>
      <c r="E90" t="s">
        <v>138</v>
      </c>
    </row>
    <row r="91" spans="1:5">
      <c r="A91" t="s">
        <v>907</v>
      </c>
      <c r="B91" t="s">
        <v>238</v>
      </c>
      <c r="C91" t="s">
        <v>323</v>
      </c>
      <c r="D91" t="s">
        <v>1151</v>
      </c>
      <c r="E91" t="s">
        <v>138</v>
      </c>
    </row>
    <row r="92" spans="1:5">
      <c r="A92" t="s">
        <v>907</v>
      </c>
      <c r="B92" t="s">
        <v>237</v>
      </c>
      <c r="C92" t="s">
        <v>322</v>
      </c>
      <c r="D92" t="s">
        <v>1152</v>
      </c>
      <c r="E92" t="s">
        <v>138</v>
      </c>
    </row>
    <row r="93" spans="1:5">
      <c r="A93" t="s">
        <v>906</v>
      </c>
      <c r="B93" t="s">
        <v>238</v>
      </c>
      <c r="C93" t="s">
        <v>323</v>
      </c>
      <c r="D93" t="s">
        <v>839</v>
      </c>
      <c r="E93" t="s">
        <v>138</v>
      </c>
    </row>
    <row r="94" spans="1:5">
      <c r="A94" t="s">
        <v>906</v>
      </c>
      <c r="B94" t="s">
        <v>237</v>
      </c>
      <c r="C94" t="s">
        <v>322</v>
      </c>
      <c r="D94" t="s">
        <v>1153</v>
      </c>
      <c r="E94" t="s">
        <v>138</v>
      </c>
    </row>
    <row r="95" spans="1:5">
      <c r="A95" t="s">
        <v>916</v>
      </c>
      <c r="B95" t="s">
        <v>238</v>
      </c>
      <c r="C95" t="s">
        <v>323</v>
      </c>
      <c r="D95" t="s">
        <v>1154</v>
      </c>
      <c r="E95" t="s">
        <v>138</v>
      </c>
    </row>
    <row r="96" spans="1:5">
      <c r="A96" t="s">
        <v>916</v>
      </c>
      <c r="B96" t="s">
        <v>237</v>
      </c>
      <c r="C96" t="s">
        <v>322</v>
      </c>
      <c r="D96" t="s">
        <v>796</v>
      </c>
      <c r="E96" t="s">
        <v>138</v>
      </c>
    </row>
    <row r="97" spans="1:5">
      <c r="A97" t="s">
        <v>915</v>
      </c>
      <c r="B97" t="s">
        <v>238</v>
      </c>
      <c r="C97" t="s">
        <v>323</v>
      </c>
      <c r="D97" t="s">
        <v>1155</v>
      </c>
      <c r="E97" t="s">
        <v>138</v>
      </c>
    </row>
    <row r="98" spans="1:5">
      <c r="A98" t="s">
        <v>915</v>
      </c>
      <c r="B98" t="s">
        <v>237</v>
      </c>
      <c r="C98" t="s">
        <v>322</v>
      </c>
      <c r="D98" t="s">
        <v>924</v>
      </c>
      <c r="E98" t="s">
        <v>138</v>
      </c>
    </row>
    <row r="99" spans="1:5">
      <c r="A99" t="s">
        <v>914</v>
      </c>
      <c r="B99" t="s">
        <v>238</v>
      </c>
      <c r="C99" t="s">
        <v>323</v>
      </c>
      <c r="D99" t="s">
        <v>1156</v>
      </c>
      <c r="E99" t="s">
        <v>138</v>
      </c>
    </row>
    <row r="100" spans="1:5">
      <c r="A100" t="s">
        <v>914</v>
      </c>
      <c r="B100" t="s">
        <v>237</v>
      </c>
      <c r="C100" t="s">
        <v>322</v>
      </c>
      <c r="D100" t="s">
        <v>1121</v>
      </c>
      <c r="E100" t="s">
        <v>138</v>
      </c>
    </row>
    <row r="101" spans="1:5">
      <c r="A101" t="s">
        <v>913</v>
      </c>
      <c r="B101" t="s">
        <v>238</v>
      </c>
      <c r="C101" t="s">
        <v>323</v>
      </c>
      <c r="D101" t="s">
        <v>1157</v>
      </c>
      <c r="E101" t="s">
        <v>138</v>
      </c>
    </row>
    <row r="102" spans="1:5">
      <c r="A102" t="s">
        <v>913</v>
      </c>
      <c r="B102" t="s">
        <v>237</v>
      </c>
      <c r="C102" t="s">
        <v>322</v>
      </c>
      <c r="D102" t="s">
        <v>1158</v>
      </c>
      <c r="E102" t="s">
        <v>138</v>
      </c>
    </row>
    <row r="103" spans="1:5">
      <c r="A103" t="s">
        <v>912</v>
      </c>
      <c r="B103" t="s">
        <v>238</v>
      </c>
      <c r="C103" t="s">
        <v>323</v>
      </c>
      <c r="D103" t="s">
        <v>1159</v>
      </c>
      <c r="E103" t="s">
        <v>138</v>
      </c>
    </row>
    <row r="104" spans="1:5">
      <c r="A104" t="s">
        <v>912</v>
      </c>
      <c r="B104" t="s">
        <v>237</v>
      </c>
      <c r="C104" t="s">
        <v>322</v>
      </c>
      <c r="D104" t="s">
        <v>1160</v>
      </c>
      <c r="E104" t="s">
        <v>138</v>
      </c>
    </row>
    <row r="105" spans="1:5">
      <c r="A105" t="s">
        <v>911</v>
      </c>
      <c r="B105" t="s">
        <v>238</v>
      </c>
      <c r="C105" t="s">
        <v>323</v>
      </c>
      <c r="D105" t="s">
        <v>1161</v>
      </c>
      <c r="E105" t="s">
        <v>138</v>
      </c>
    </row>
    <row r="106" spans="1:5">
      <c r="A106" t="s">
        <v>911</v>
      </c>
      <c r="B106" t="s">
        <v>237</v>
      </c>
      <c r="C106" t="s">
        <v>322</v>
      </c>
      <c r="D106" t="s">
        <v>1118</v>
      </c>
      <c r="E106" t="s">
        <v>138</v>
      </c>
    </row>
    <row r="107" spans="1:5">
      <c r="A107" t="s">
        <v>910</v>
      </c>
      <c r="B107" t="s">
        <v>238</v>
      </c>
      <c r="C107" t="s">
        <v>323</v>
      </c>
      <c r="D107" t="s">
        <v>1162</v>
      </c>
      <c r="E107" t="s">
        <v>138</v>
      </c>
    </row>
    <row r="108" spans="1:5">
      <c r="A108" t="s">
        <v>910</v>
      </c>
      <c r="B108" t="s">
        <v>237</v>
      </c>
      <c r="C108" t="s">
        <v>322</v>
      </c>
      <c r="D108" t="s">
        <v>1163</v>
      </c>
      <c r="E108" t="s">
        <v>138</v>
      </c>
    </row>
    <row r="109" spans="1:5">
      <c r="A109" t="s">
        <v>909</v>
      </c>
      <c r="B109" t="s">
        <v>238</v>
      </c>
      <c r="C109" t="s">
        <v>323</v>
      </c>
      <c r="D109" t="s">
        <v>1132</v>
      </c>
      <c r="E109" t="s">
        <v>138</v>
      </c>
    </row>
    <row r="110" spans="1:5">
      <c r="A110" t="s">
        <v>909</v>
      </c>
      <c r="B110" t="s">
        <v>237</v>
      </c>
      <c r="C110" t="s">
        <v>322</v>
      </c>
      <c r="D110" t="s">
        <v>1164</v>
      </c>
      <c r="E110" t="s">
        <v>138</v>
      </c>
    </row>
    <row r="111" spans="1:5">
      <c r="A111" t="s">
        <v>517</v>
      </c>
      <c r="B111" t="s">
        <v>238</v>
      </c>
      <c r="C111" t="s">
        <v>323</v>
      </c>
      <c r="D111" t="s">
        <v>1165</v>
      </c>
      <c r="E111" t="s">
        <v>138</v>
      </c>
    </row>
    <row r="112" spans="1:5">
      <c r="A112" t="s">
        <v>517</v>
      </c>
      <c r="B112" t="s">
        <v>237</v>
      </c>
      <c r="C112" t="s">
        <v>322</v>
      </c>
      <c r="D112" t="s">
        <v>1166</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7" t="s">
        <v>1167</v>
      </c>
    </row>
    <row r="2" spans="1:38">
      <c r="B2" s="140">
        <v>2023</v>
      </c>
      <c r="C2" s="140"/>
      <c r="D2" s="140"/>
      <c r="E2" s="140"/>
      <c r="F2" s="140"/>
      <c r="G2" s="140"/>
      <c r="H2" s="140"/>
      <c r="I2" s="140"/>
      <c r="J2" s="140"/>
      <c r="K2" s="140"/>
      <c r="L2" s="140"/>
      <c r="M2" s="140"/>
      <c r="N2" s="141">
        <v>2024</v>
      </c>
      <c r="O2" s="140"/>
      <c r="P2" s="140"/>
      <c r="Q2" s="140"/>
      <c r="R2" s="140"/>
      <c r="S2" s="140"/>
      <c r="T2" s="140"/>
      <c r="U2" s="140"/>
      <c r="V2" s="140"/>
      <c r="W2" s="140"/>
      <c r="X2" s="140"/>
      <c r="Y2" s="140"/>
      <c r="Z2" s="141" t="s">
        <v>1169</v>
      </c>
      <c r="AA2" s="140"/>
      <c r="AB2" s="140"/>
      <c r="AC2" s="140"/>
      <c r="AD2" s="140"/>
      <c r="AE2" s="140"/>
      <c r="AF2" s="140"/>
      <c r="AG2" s="140"/>
      <c r="AH2" s="140"/>
      <c r="AI2" s="140"/>
      <c r="AJ2" s="140"/>
      <c r="AK2" s="140"/>
    </row>
    <row r="3" spans="1:38">
      <c r="B3" t="s">
        <v>498</v>
      </c>
      <c r="C3" t="s">
        <v>499</v>
      </c>
      <c r="D3" t="s">
        <v>500</v>
      </c>
      <c r="E3" t="s">
        <v>501</v>
      </c>
      <c r="F3" t="s">
        <v>502</v>
      </c>
      <c r="G3" t="s">
        <v>503</v>
      </c>
      <c r="H3" t="s">
        <v>504</v>
      </c>
      <c r="I3" t="s">
        <v>505</v>
      </c>
      <c r="J3" t="s">
        <v>506</v>
      </c>
      <c r="K3" t="s">
        <v>507</v>
      </c>
      <c r="L3" t="s">
        <v>508</v>
      </c>
      <c r="M3" t="s">
        <v>509</v>
      </c>
      <c r="N3" s="132" t="s">
        <v>498</v>
      </c>
      <c r="O3" t="s">
        <v>499</v>
      </c>
      <c r="P3" t="s">
        <v>500</v>
      </c>
      <c r="Q3" t="s">
        <v>501</v>
      </c>
      <c r="R3" t="s">
        <v>502</v>
      </c>
      <c r="S3" t="s">
        <v>503</v>
      </c>
      <c r="T3" t="s">
        <v>504</v>
      </c>
      <c r="U3" t="s">
        <v>505</v>
      </c>
      <c r="V3" t="s">
        <v>506</v>
      </c>
      <c r="W3" t="s">
        <v>507</v>
      </c>
      <c r="X3" t="s">
        <v>508</v>
      </c>
      <c r="Y3" t="s">
        <v>509</v>
      </c>
      <c r="Z3" s="132" t="s">
        <v>498</v>
      </c>
      <c r="AA3" t="s">
        <v>499</v>
      </c>
      <c r="AB3" t="s">
        <v>500</v>
      </c>
      <c r="AC3" t="s">
        <v>501</v>
      </c>
      <c r="AD3" t="s">
        <v>502</v>
      </c>
      <c r="AE3" t="s">
        <v>503</v>
      </c>
      <c r="AF3" t="s">
        <v>504</v>
      </c>
      <c r="AG3" t="s">
        <v>505</v>
      </c>
      <c r="AH3" t="s">
        <v>506</v>
      </c>
      <c r="AI3" t="s">
        <v>507</v>
      </c>
      <c r="AJ3" t="s">
        <v>508</v>
      </c>
      <c r="AK3" t="s">
        <v>509</v>
      </c>
    </row>
    <row r="4" spans="1:38">
      <c r="A4" t="s">
        <v>1168</v>
      </c>
      <c r="B4">
        <v>44</v>
      </c>
      <c r="C4">
        <v>38</v>
      </c>
      <c r="D4">
        <v>35</v>
      </c>
      <c r="E4">
        <v>19</v>
      </c>
      <c r="F4">
        <v>11</v>
      </c>
      <c r="G4">
        <v>7</v>
      </c>
      <c r="H4">
        <v>6</v>
      </c>
      <c r="I4">
        <v>6</v>
      </c>
      <c r="J4">
        <v>6</v>
      </c>
      <c r="K4">
        <v>12</v>
      </c>
      <c r="L4">
        <v>27</v>
      </c>
      <c r="M4">
        <v>36</v>
      </c>
      <c r="N4" s="132">
        <v>51</v>
      </c>
      <c r="O4">
        <v>35</v>
      </c>
      <c r="P4">
        <v>28</v>
      </c>
      <c r="Q4">
        <v>17</v>
      </c>
      <c r="R4">
        <v>9</v>
      </c>
      <c r="S4">
        <v>7</v>
      </c>
      <c r="T4">
        <v>6</v>
      </c>
      <c r="U4">
        <v>6</v>
      </c>
      <c r="V4">
        <v>6</v>
      </c>
      <c r="W4">
        <v>11</v>
      </c>
      <c r="X4">
        <v>23</v>
      </c>
      <c r="Y4">
        <v>42</v>
      </c>
      <c r="Z4" s="132">
        <f>N4-B4</f>
        <v>7</v>
      </c>
      <c r="AA4" s="31">
        <f t="shared" ref="AA4:AK4" si="0">O4-C4</f>
        <v>-3</v>
      </c>
      <c r="AB4" s="31">
        <f t="shared" si="0"/>
        <v>-7</v>
      </c>
      <c r="AC4" s="31">
        <f t="shared" si="0"/>
        <v>-2</v>
      </c>
      <c r="AD4" s="31">
        <f t="shared" si="0"/>
        <v>-2</v>
      </c>
      <c r="AE4">
        <f t="shared" si="0"/>
        <v>0</v>
      </c>
      <c r="AF4">
        <f t="shared" si="0"/>
        <v>0</v>
      </c>
      <c r="AG4">
        <f t="shared" si="0"/>
        <v>0</v>
      </c>
      <c r="AH4">
        <f t="shared" si="0"/>
        <v>0</v>
      </c>
      <c r="AI4">
        <f t="shared" si="0"/>
        <v>-1</v>
      </c>
      <c r="AJ4">
        <f t="shared" si="0"/>
        <v>-4</v>
      </c>
      <c r="AK4">
        <f t="shared" si="0"/>
        <v>6</v>
      </c>
      <c r="AL4" s="8">
        <f>SUM(Z4:AK4)</f>
        <v>-6</v>
      </c>
    </row>
    <row r="5" spans="1:38">
      <c r="A5" t="s">
        <v>1170</v>
      </c>
      <c r="B5">
        <v>10</v>
      </c>
      <c r="C5">
        <v>10</v>
      </c>
      <c r="D5">
        <v>8</v>
      </c>
      <c r="E5">
        <v>5</v>
      </c>
      <c r="F5">
        <v>4</v>
      </c>
      <c r="G5">
        <v>3</v>
      </c>
      <c r="H5">
        <v>2</v>
      </c>
      <c r="I5">
        <v>2</v>
      </c>
      <c r="J5">
        <v>3</v>
      </c>
      <c r="K5">
        <v>5</v>
      </c>
      <c r="L5">
        <v>6</v>
      </c>
      <c r="M5">
        <v>8</v>
      </c>
      <c r="N5" s="132">
        <v>10</v>
      </c>
      <c r="O5">
        <v>9</v>
      </c>
      <c r="P5">
        <v>7</v>
      </c>
      <c r="Q5">
        <v>5</v>
      </c>
      <c r="R5">
        <v>4</v>
      </c>
      <c r="S5">
        <v>3</v>
      </c>
      <c r="T5">
        <v>2</v>
      </c>
      <c r="U5">
        <v>2</v>
      </c>
      <c r="V5">
        <v>3</v>
      </c>
      <c r="W5">
        <v>4</v>
      </c>
      <c r="X5">
        <v>6</v>
      </c>
      <c r="Y5">
        <v>8</v>
      </c>
      <c r="Z5" s="132">
        <f>N5-B5</f>
        <v>0</v>
      </c>
      <c r="AA5" s="31">
        <f t="shared" ref="AA5" si="1">O5-C5</f>
        <v>-1</v>
      </c>
      <c r="AB5" s="31">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1171</v>
      </c>
      <c r="B6">
        <v>48</v>
      </c>
      <c r="C6">
        <v>37</v>
      </c>
      <c r="D6">
        <v>38</v>
      </c>
      <c r="E6">
        <v>31</v>
      </c>
      <c r="F6">
        <v>34</v>
      </c>
      <c r="G6">
        <v>46</v>
      </c>
      <c r="H6">
        <v>67</v>
      </c>
      <c r="I6">
        <v>66</v>
      </c>
      <c r="J6">
        <v>49</v>
      </c>
      <c r="K6">
        <v>37</v>
      </c>
      <c r="L6">
        <v>37</v>
      </c>
      <c r="M6">
        <v>44</v>
      </c>
      <c r="N6" s="132">
        <v>58</v>
      </c>
      <c r="O6">
        <v>38</v>
      </c>
      <c r="P6">
        <v>32</v>
      </c>
      <c r="Q6">
        <v>29</v>
      </c>
      <c r="R6">
        <v>37</v>
      </c>
      <c r="S6">
        <v>52</v>
      </c>
      <c r="T6">
        <v>66</v>
      </c>
      <c r="U6">
        <v>63</v>
      </c>
      <c r="V6">
        <v>47</v>
      </c>
      <c r="W6">
        <v>37</v>
      </c>
      <c r="X6">
        <v>35</v>
      </c>
      <c r="Y6">
        <v>47</v>
      </c>
      <c r="Z6" s="132">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1165</v>
      </c>
      <c r="E2" t="s">
        <v>138</v>
      </c>
    </row>
    <row r="3" spans="1:5">
      <c r="A3" t="s">
        <v>909</v>
      </c>
      <c r="B3" t="s">
        <v>238</v>
      </c>
      <c r="C3" t="s">
        <v>323</v>
      </c>
      <c r="D3" t="s">
        <v>1132</v>
      </c>
      <c r="E3" t="s">
        <v>138</v>
      </c>
    </row>
    <row r="4" spans="1:5">
      <c r="A4" t="s">
        <v>910</v>
      </c>
      <c r="B4" t="s">
        <v>238</v>
      </c>
      <c r="C4" t="s">
        <v>323</v>
      </c>
      <c r="D4" t="s">
        <v>1162</v>
      </c>
      <c r="E4" t="s">
        <v>138</v>
      </c>
    </row>
    <row r="5" spans="1:5">
      <c r="A5" t="s">
        <v>911</v>
      </c>
      <c r="B5" t="s">
        <v>238</v>
      </c>
      <c r="C5" t="s">
        <v>323</v>
      </c>
      <c r="D5" t="s">
        <v>1161</v>
      </c>
      <c r="E5" t="s">
        <v>138</v>
      </c>
    </row>
    <row r="6" spans="1:5">
      <c r="A6" t="s">
        <v>912</v>
      </c>
      <c r="B6" t="s">
        <v>238</v>
      </c>
      <c r="C6" t="s">
        <v>323</v>
      </c>
      <c r="D6" t="s">
        <v>1159</v>
      </c>
      <c r="E6" t="s">
        <v>138</v>
      </c>
    </row>
    <row r="7" spans="1:5">
      <c r="A7" t="s">
        <v>913</v>
      </c>
      <c r="B7" t="s">
        <v>238</v>
      </c>
      <c r="C7" t="s">
        <v>323</v>
      </c>
      <c r="D7" t="s">
        <v>1157</v>
      </c>
      <c r="E7" t="s">
        <v>138</v>
      </c>
    </row>
    <row r="8" spans="1:5">
      <c r="A8" t="s">
        <v>914</v>
      </c>
      <c r="B8" t="s">
        <v>238</v>
      </c>
      <c r="C8" t="s">
        <v>323</v>
      </c>
      <c r="D8" t="s">
        <v>1156</v>
      </c>
      <c r="E8" t="s">
        <v>138</v>
      </c>
    </row>
    <row r="9" spans="1:5">
      <c r="A9" t="s">
        <v>915</v>
      </c>
      <c r="B9" t="s">
        <v>238</v>
      </c>
      <c r="C9" t="s">
        <v>323</v>
      </c>
      <c r="D9" t="s">
        <v>1155</v>
      </c>
      <c r="E9" t="s">
        <v>138</v>
      </c>
    </row>
    <row r="10" spans="1:5">
      <c r="A10" t="s">
        <v>916</v>
      </c>
      <c r="B10" t="s">
        <v>238</v>
      </c>
      <c r="C10" t="s">
        <v>323</v>
      </c>
      <c r="D10" t="s">
        <v>1154</v>
      </c>
      <c r="E10" t="s">
        <v>138</v>
      </c>
    </row>
    <row r="11" spans="1:5">
      <c r="A11" t="s">
        <v>906</v>
      </c>
      <c r="B11" t="s">
        <v>238</v>
      </c>
      <c r="C11" t="s">
        <v>323</v>
      </c>
      <c r="D11" t="s">
        <v>839</v>
      </c>
      <c r="E11" t="s">
        <v>138</v>
      </c>
    </row>
    <row r="12" spans="1:5">
      <c r="A12" t="s">
        <v>907</v>
      </c>
      <c r="B12" t="s">
        <v>238</v>
      </c>
      <c r="C12" t="s">
        <v>323</v>
      </c>
      <c r="D12" t="s">
        <v>1151</v>
      </c>
      <c r="E12" t="s">
        <v>138</v>
      </c>
    </row>
    <row r="13" spans="1:5">
      <c r="A13" t="s">
        <v>908</v>
      </c>
      <c r="B13" t="s">
        <v>238</v>
      </c>
      <c r="C13" t="s">
        <v>323</v>
      </c>
      <c r="D13" t="s">
        <v>1132</v>
      </c>
      <c r="E13" t="s">
        <v>138</v>
      </c>
    </row>
    <row r="14" spans="1:5">
      <c r="A14" t="s">
        <v>1045</v>
      </c>
      <c r="B14" t="s">
        <v>238</v>
      </c>
      <c r="C14" t="s">
        <v>323</v>
      </c>
      <c r="D14" t="s">
        <v>1148</v>
      </c>
      <c r="E14" t="s">
        <v>138</v>
      </c>
    </row>
    <row r="15" spans="1:5">
      <c r="A15" t="s">
        <v>1044</v>
      </c>
      <c r="B15" t="s">
        <v>238</v>
      </c>
      <c r="C15" t="s">
        <v>323</v>
      </c>
      <c r="D15" t="s">
        <v>1123</v>
      </c>
      <c r="E15" t="s">
        <v>138</v>
      </c>
    </row>
    <row r="16" spans="1:5">
      <c r="A16" t="s">
        <v>1043</v>
      </c>
      <c r="B16" t="s">
        <v>238</v>
      </c>
      <c r="C16" t="s">
        <v>323</v>
      </c>
      <c r="D16" t="s">
        <v>1112</v>
      </c>
      <c r="E16" t="s">
        <v>138</v>
      </c>
    </row>
    <row r="17" spans="1:6">
      <c r="A17" t="s">
        <v>1042</v>
      </c>
      <c r="B17" t="s">
        <v>238</v>
      </c>
      <c r="C17" t="s">
        <v>323</v>
      </c>
      <c r="D17" t="s">
        <v>796</v>
      </c>
      <c r="E17" t="s">
        <v>138</v>
      </c>
    </row>
    <row r="18" spans="1:6">
      <c r="A18" t="s">
        <v>1041</v>
      </c>
      <c r="B18" t="s">
        <v>238</v>
      </c>
      <c r="C18" t="s">
        <v>323</v>
      </c>
      <c r="D18" t="s">
        <v>1143</v>
      </c>
      <c r="E18" t="s">
        <v>138</v>
      </c>
    </row>
    <row r="19" spans="1:6">
      <c r="A19" t="s">
        <v>1040</v>
      </c>
      <c r="B19" t="s">
        <v>238</v>
      </c>
      <c r="C19" t="s">
        <v>323</v>
      </c>
      <c r="D19" s="129" t="s">
        <v>1141</v>
      </c>
      <c r="E19" t="s">
        <v>138</v>
      </c>
    </row>
    <row r="20" spans="1:6">
      <c r="A20" t="s">
        <v>1039</v>
      </c>
      <c r="B20" t="s">
        <v>238</v>
      </c>
      <c r="C20" t="s">
        <v>323</v>
      </c>
      <c r="D20" s="129" t="s">
        <v>1120</v>
      </c>
      <c r="E20" t="s">
        <v>138</v>
      </c>
    </row>
    <row r="21" spans="1:6">
      <c r="A21" t="s">
        <v>1038</v>
      </c>
      <c r="B21" t="s">
        <v>238</v>
      </c>
      <c r="C21" t="s">
        <v>323</v>
      </c>
      <c r="D21" s="129" t="s">
        <v>1138</v>
      </c>
      <c r="E21" t="s">
        <v>138</v>
      </c>
    </row>
    <row r="22" spans="1:6">
      <c r="A22" t="s">
        <v>1037</v>
      </c>
      <c r="B22" t="s">
        <v>238</v>
      </c>
      <c r="C22" t="s">
        <v>323</v>
      </c>
      <c r="D22" t="s">
        <v>1137</v>
      </c>
      <c r="E22" t="s">
        <v>138</v>
      </c>
    </row>
    <row r="23" spans="1:6">
      <c r="A23" t="s">
        <v>1036</v>
      </c>
      <c r="B23" t="s">
        <v>238</v>
      </c>
      <c r="C23" t="s">
        <v>323</v>
      </c>
      <c r="D23" t="s">
        <v>1135</v>
      </c>
      <c r="E23" t="s">
        <v>138</v>
      </c>
    </row>
    <row r="24" spans="1:6">
      <c r="A24" t="s">
        <v>1035</v>
      </c>
      <c r="B24" t="s">
        <v>238</v>
      </c>
      <c r="C24" t="s">
        <v>323</v>
      </c>
      <c r="D24" t="s">
        <v>1123</v>
      </c>
      <c r="E24" t="s">
        <v>138</v>
      </c>
    </row>
    <row r="25" spans="1:6">
      <c r="A25" t="s">
        <v>1016</v>
      </c>
      <c r="B25" t="s">
        <v>238</v>
      </c>
      <c r="C25" t="s">
        <v>323</v>
      </c>
      <c r="D25" t="s">
        <v>1132</v>
      </c>
      <c r="E25" t="s">
        <v>138</v>
      </c>
    </row>
    <row r="26" spans="1:6">
      <c r="A26" t="s">
        <v>1108</v>
      </c>
      <c r="B26" t="s">
        <v>238</v>
      </c>
      <c r="C26" t="s">
        <v>323</v>
      </c>
      <c r="D26" t="s">
        <v>1119</v>
      </c>
      <c r="E26" t="s">
        <v>138</v>
      </c>
    </row>
    <row r="27" spans="1:6">
      <c r="A27" t="s">
        <v>1107</v>
      </c>
      <c r="B27" t="s">
        <v>238</v>
      </c>
      <c r="C27" t="s">
        <v>323</v>
      </c>
      <c r="D27" t="s">
        <v>1110</v>
      </c>
      <c r="E27" t="s">
        <v>138</v>
      </c>
    </row>
    <row r="28" spans="1:6">
      <c r="A28" t="s">
        <v>1106</v>
      </c>
      <c r="B28" t="s">
        <v>238</v>
      </c>
      <c r="C28" t="s">
        <v>323</v>
      </c>
      <c r="D28" t="s">
        <v>1128</v>
      </c>
      <c r="E28" t="s">
        <v>138</v>
      </c>
    </row>
    <row r="29" spans="1:6">
      <c r="A29" t="s">
        <v>1105</v>
      </c>
      <c r="B29" t="s">
        <v>238</v>
      </c>
      <c r="C29" t="s">
        <v>323</v>
      </c>
      <c r="D29" t="s">
        <v>1126</v>
      </c>
      <c r="E29" t="s">
        <v>138</v>
      </c>
    </row>
    <row r="30" spans="1:6">
      <c r="A30" t="s">
        <v>1104</v>
      </c>
      <c r="B30" t="s">
        <v>238</v>
      </c>
      <c r="C30" t="s">
        <v>323</v>
      </c>
      <c r="D30" t="s">
        <v>1124</v>
      </c>
      <c r="E30" t="s">
        <v>138</v>
      </c>
      <c r="F30" s="31">
        <f t="shared" ref="F30:F31" si="0">D30-D18</f>
        <v>48</v>
      </c>
    </row>
    <row r="31" spans="1:6">
      <c r="A31" t="s">
        <v>1103</v>
      </c>
      <c r="B31" t="s">
        <v>238</v>
      </c>
      <c r="C31" t="s">
        <v>323</v>
      </c>
      <c r="D31" s="129" t="s">
        <v>1122</v>
      </c>
      <c r="E31" t="s">
        <v>138</v>
      </c>
      <c r="F31" s="31">
        <f t="shared" si="0"/>
        <v>83</v>
      </c>
    </row>
    <row r="32" spans="1:6">
      <c r="A32" t="s">
        <v>1102</v>
      </c>
      <c r="B32" t="s">
        <v>238</v>
      </c>
      <c r="C32" t="s">
        <v>323</v>
      </c>
      <c r="D32" s="129" t="s">
        <v>1120</v>
      </c>
      <c r="E32" t="s">
        <v>138</v>
      </c>
      <c r="F32">
        <f>D32-D20</f>
        <v>0</v>
      </c>
    </row>
    <row r="33" spans="1:6">
      <c r="A33" t="s">
        <v>1101</v>
      </c>
      <c r="B33" t="s">
        <v>238</v>
      </c>
      <c r="C33" t="s">
        <v>323</v>
      </c>
      <c r="D33" s="129" t="s">
        <v>1118</v>
      </c>
      <c r="E33" t="s">
        <v>138</v>
      </c>
      <c r="F33">
        <f t="shared" ref="F33:F34" si="1">D33-D21</f>
        <v>-8</v>
      </c>
    </row>
    <row r="34" spans="1:6">
      <c r="A34" t="s">
        <v>1100</v>
      </c>
      <c r="B34" t="s">
        <v>238</v>
      </c>
      <c r="C34" t="s">
        <v>323</v>
      </c>
      <c r="D34" t="s">
        <v>1116</v>
      </c>
      <c r="E34" t="s">
        <v>138</v>
      </c>
      <c r="F34">
        <f t="shared" si="1"/>
        <v>7</v>
      </c>
    </row>
    <row r="35" spans="1:6">
      <c r="A35" t="s">
        <v>1099</v>
      </c>
      <c r="B35" t="s">
        <v>238</v>
      </c>
      <c r="C35" t="s">
        <v>323</v>
      </c>
      <c r="D35" t="s">
        <v>1114</v>
      </c>
      <c r="E35" t="s">
        <v>138</v>
      </c>
    </row>
    <row r="36" spans="1:6">
      <c r="A36" t="s">
        <v>1098</v>
      </c>
      <c r="B36" t="s">
        <v>238</v>
      </c>
      <c r="C36" t="s">
        <v>323</v>
      </c>
      <c r="D36" t="s">
        <v>1112</v>
      </c>
      <c r="E36" t="s">
        <v>138</v>
      </c>
    </row>
    <row r="37" spans="1:6">
      <c r="A37" t="s">
        <v>1097</v>
      </c>
      <c r="B37" t="s">
        <v>238</v>
      </c>
      <c r="C37" t="s">
        <v>323</v>
      </c>
      <c r="D37" t="s">
        <v>1110</v>
      </c>
      <c r="E37" t="s">
        <v>138</v>
      </c>
    </row>
    <row r="38" spans="1:6">
      <c r="A38" t="s">
        <v>517</v>
      </c>
      <c r="B38" t="s">
        <v>237</v>
      </c>
      <c r="C38" t="s">
        <v>322</v>
      </c>
      <c r="D38" t="s">
        <v>1166</v>
      </c>
      <c r="E38" t="s">
        <v>138</v>
      </c>
    </row>
    <row r="39" spans="1:6">
      <c r="A39" t="s">
        <v>909</v>
      </c>
      <c r="B39" t="s">
        <v>237</v>
      </c>
      <c r="C39" t="s">
        <v>322</v>
      </c>
      <c r="D39" t="s">
        <v>1164</v>
      </c>
      <c r="E39" t="s">
        <v>138</v>
      </c>
    </row>
    <row r="40" spans="1:6">
      <c r="A40" t="s">
        <v>910</v>
      </c>
      <c r="B40" t="s">
        <v>237</v>
      </c>
      <c r="C40" t="s">
        <v>322</v>
      </c>
      <c r="D40" t="s">
        <v>1163</v>
      </c>
      <c r="E40" t="s">
        <v>138</v>
      </c>
    </row>
    <row r="41" spans="1:6">
      <c r="A41" t="s">
        <v>911</v>
      </c>
      <c r="B41" t="s">
        <v>237</v>
      </c>
      <c r="C41" t="s">
        <v>322</v>
      </c>
      <c r="D41" t="s">
        <v>1118</v>
      </c>
      <c r="E41" t="s">
        <v>138</v>
      </c>
    </row>
    <row r="42" spans="1:6">
      <c r="A42" t="s">
        <v>912</v>
      </c>
      <c r="B42" t="s">
        <v>237</v>
      </c>
      <c r="C42" t="s">
        <v>322</v>
      </c>
      <c r="D42" t="s">
        <v>1160</v>
      </c>
      <c r="E42" t="s">
        <v>138</v>
      </c>
    </row>
    <row r="43" spans="1:6">
      <c r="A43" t="s">
        <v>913</v>
      </c>
      <c r="B43" t="s">
        <v>237</v>
      </c>
      <c r="C43" t="s">
        <v>322</v>
      </c>
      <c r="D43" t="s">
        <v>1158</v>
      </c>
      <c r="E43" t="s">
        <v>138</v>
      </c>
    </row>
    <row r="44" spans="1:6">
      <c r="A44" t="s">
        <v>914</v>
      </c>
      <c r="B44" t="s">
        <v>237</v>
      </c>
      <c r="C44" t="s">
        <v>322</v>
      </c>
      <c r="D44" t="s">
        <v>1121</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1153</v>
      </c>
      <c r="E47" t="s">
        <v>138</v>
      </c>
    </row>
    <row r="48" spans="1:6">
      <c r="A48" t="s">
        <v>907</v>
      </c>
      <c r="B48" t="s">
        <v>237</v>
      </c>
      <c r="C48" t="s">
        <v>322</v>
      </c>
      <c r="D48" t="s">
        <v>1152</v>
      </c>
      <c r="E48" t="s">
        <v>138</v>
      </c>
    </row>
    <row r="49" spans="1:6">
      <c r="A49" t="s">
        <v>908</v>
      </c>
      <c r="B49" t="s">
        <v>237</v>
      </c>
      <c r="C49" t="s">
        <v>322</v>
      </c>
      <c r="D49" s="104" t="s">
        <v>1150</v>
      </c>
      <c r="E49" t="s">
        <v>138</v>
      </c>
    </row>
    <row r="50" spans="1:6">
      <c r="A50" t="s">
        <v>1045</v>
      </c>
      <c r="B50" t="s">
        <v>237</v>
      </c>
      <c r="C50" t="s">
        <v>322</v>
      </c>
      <c r="D50" s="104" t="s">
        <v>1149</v>
      </c>
      <c r="E50" t="s">
        <v>138</v>
      </c>
    </row>
    <row r="51" spans="1:6">
      <c r="A51" t="s">
        <v>1044</v>
      </c>
      <c r="B51" t="s">
        <v>237</v>
      </c>
      <c r="C51" t="s">
        <v>322</v>
      </c>
      <c r="D51" s="104" t="s">
        <v>1147</v>
      </c>
      <c r="E51" t="s">
        <v>138</v>
      </c>
    </row>
    <row r="52" spans="1:6">
      <c r="A52" t="s">
        <v>1043</v>
      </c>
      <c r="B52" t="s">
        <v>237</v>
      </c>
      <c r="C52" t="s">
        <v>322</v>
      </c>
      <c r="D52" t="s">
        <v>1146</v>
      </c>
      <c r="E52" t="s">
        <v>138</v>
      </c>
    </row>
    <row r="53" spans="1:6">
      <c r="A53" t="s">
        <v>1042</v>
      </c>
      <c r="B53" t="s">
        <v>237</v>
      </c>
      <c r="C53" t="s">
        <v>322</v>
      </c>
      <c r="D53" t="s">
        <v>1145</v>
      </c>
      <c r="E53" t="s">
        <v>138</v>
      </c>
    </row>
    <row r="54" spans="1:6">
      <c r="A54" t="s">
        <v>1041</v>
      </c>
      <c r="B54" t="s">
        <v>237</v>
      </c>
      <c r="C54" t="s">
        <v>322</v>
      </c>
      <c r="D54" t="s">
        <v>1144</v>
      </c>
      <c r="E54" t="s">
        <v>138</v>
      </c>
    </row>
    <row r="55" spans="1:6">
      <c r="A55" t="s">
        <v>1040</v>
      </c>
      <c r="B55" t="s">
        <v>237</v>
      </c>
      <c r="C55" t="s">
        <v>322</v>
      </c>
      <c r="D55" t="s">
        <v>1142</v>
      </c>
      <c r="E55" t="s">
        <v>138</v>
      </c>
    </row>
    <row r="56" spans="1:6">
      <c r="A56" t="s">
        <v>1039</v>
      </c>
      <c r="B56" t="s">
        <v>237</v>
      </c>
      <c r="C56" t="s">
        <v>322</v>
      </c>
      <c r="D56" t="s">
        <v>1140</v>
      </c>
      <c r="E56" t="s">
        <v>138</v>
      </c>
    </row>
    <row r="57" spans="1:6">
      <c r="A57" t="s">
        <v>1038</v>
      </c>
      <c r="B57" t="s">
        <v>237</v>
      </c>
      <c r="C57" t="s">
        <v>322</v>
      </c>
      <c r="D57" t="s">
        <v>1139</v>
      </c>
      <c r="E57" t="s">
        <v>138</v>
      </c>
    </row>
    <row r="58" spans="1:6">
      <c r="A58" t="s">
        <v>1037</v>
      </c>
      <c r="B58" t="s">
        <v>237</v>
      </c>
      <c r="C58" t="s">
        <v>322</v>
      </c>
      <c r="D58" t="s">
        <v>1126</v>
      </c>
      <c r="E58" t="s">
        <v>138</v>
      </c>
    </row>
    <row r="59" spans="1:6">
      <c r="A59" t="s">
        <v>1036</v>
      </c>
      <c r="B59" t="s">
        <v>237</v>
      </c>
      <c r="C59" t="s">
        <v>322</v>
      </c>
      <c r="D59" t="s">
        <v>1136</v>
      </c>
      <c r="E59" t="s">
        <v>138</v>
      </c>
    </row>
    <row r="60" spans="1:6">
      <c r="A60" t="s">
        <v>1035</v>
      </c>
      <c r="B60" t="s">
        <v>237</v>
      </c>
      <c r="C60" t="s">
        <v>322</v>
      </c>
      <c r="D60" t="s">
        <v>1134</v>
      </c>
      <c r="E60" t="s">
        <v>138</v>
      </c>
    </row>
    <row r="61" spans="1:6">
      <c r="A61" t="s">
        <v>1016</v>
      </c>
      <c r="B61" t="s">
        <v>237</v>
      </c>
      <c r="C61" t="s">
        <v>322</v>
      </c>
      <c r="D61" s="104" t="s">
        <v>1133</v>
      </c>
      <c r="E61" t="s">
        <v>138</v>
      </c>
      <c r="F61">
        <f>D61-D49</f>
        <v>-157</v>
      </c>
    </row>
    <row r="62" spans="1:6">
      <c r="A62" t="s">
        <v>1108</v>
      </c>
      <c r="B62" t="s">
        <v>237</v>
      </c>
      <c r="C62" t="s">
        <v>322</v>
      </c>
      <c r="D62" s="104" t="s">
        <v>1131</v>
      </c>
      <c r="E62" t="s">
        <v>138</v>
      </c>
      <c r="F62" s="31">
        <f t="shared" ref="F62:F73" si="2">D62-D50</f>
        <v>125</v>
      </c>
    </row>
    <row r="63" spans="1:6">
      <c r="A63" t="s">
        <v>1107</v>
      </c>
      <c r="B63" t="s">
        <v>237</v>
      </c>
      <c r="C63" t="s">
        <v>322</v>
      </c>
      <c r="D63" s="104" t="s">
        <v>1130</v>
      </c>
      <c r="E63" t="s">
        <v>138</v>
      </c>
      <c r="F63" s="31">
        <f t="shared" si="2"/>
        <v>-46</v>
      </c>
    </row>
    <row r="64" spans="1:6">
      <c r="A64" t="s">
        <v>1106</v>
      </c>
      <c r="B64" t="s">
        <v>237</v>
      </c>
      <c r="C64" t="s">
        <v>322</v>
      </c>
      <c r="D64" t="s">
        <v>1129</v>
      </c>
      <c r="E64" t="s">
        <v>138</v>
      </c>
    </row>
    <row r="65" spans="1:6">
      <c r="A65" t="s">
        <v>1105</v>
      </c>
      <c r="B65" t="s">
        <v>237</v>
      </c>
      <c r="C65" t="s">
        <v>322</v>
      </c>
      <c r="D65" t="s">
        <v>1127</v>
      </c>
      <c r="E65" t="s">
        <v>138</v>
      </c>
    </row>
    <row r="66" spans="1:6">
      <c r="A66" t="s">
        <v>1104</v>
      </c>
      <c r="B66" t="s">
        <v>237</v>
      </c>
      <c r="C66" t="s">
        <v>322</v>
      </c>
      <c r="D66" t="s">
        <v>1125</v>
      </c>
      <c r="E66" t="s">
        <v>138</v>
      </c>
    </row>
    <row r="67" spans="1:6">
      <c r="A67" t="s">
        <v>1103</v>
      </c>
      <c r="B67" t="s">
        <v>237</v>
      </c>
      <c r="C67" t="s">
        <v>322</v>
      </c>
      <c r="D67" t="s">
        <v>1123</v>
      </c>
      <c r="E67" t="s">
        <v>138</v>
      </c>
    </row>
    <row r="68" spans="1:6">
      <c r="A68" t="s">
        <v>1102</v>
      </c>
      <c r="B68" t="s">
        <v>237</v>
      </c>
      <c r="C68" t="s">
        <v>322</v>
      </c>
      <c r="D68" t="s">
        <v>1121</v>
      </c>
      <c r="E68" t="s">
        <v>138</v>
      </c>
    </row>
    <row r="69" spans="1:6">
      <c r="A69" t="s">
        <v>1101</v>
      </c>
      <c r="B69" t="s">
        <v>237</v>
      </c>
      <c r="C69" t="s">
        <v>322</v>
      </c>
      <c r="D69" t="s">
        <v>1119</v>
      </c>
      <c r="E69" t="s">
        <v>138</v>
      </c>
    </row>
    <row r="70" spans="1:6">
      <c r="A70" t="s">
        <v>1100</v>
      </c>
      <c r="B70" t="s">
        <v>237</v>
      </c>
      <c r="C70" t="s">
        <v>322</v>
      </c>
      <c r="D70" t="s">
        <v>1117</v>
      </c>
      <c r="E70" t="s">
        <v>138</v>
      </c>
    </row>
    <row r="71" spans="1:6">
      <c r="A71" t="s">
        <v>1099</v>
      </c>
      <c r="B71" t="s">
        <v>237</v>
      </c>
      <c r="C71" t="s">
        <v>322</v>
      </c>
      <c r="D71" t="s">
        <v>1115</v>
      </c>
      <c r="E71" t="s">
        <v>138</v>
      </c>
    </row>
    <row r="72" spans="1:6">
      <c r="A72" t="s">
        <v>1098</v>
      </c>
      <c r="B72" t="s">
        <v>237</v>
      </c>
      <c r="C72" t="s">
        <v>322</v>
      </c>
      <c r="D72" t="s">
        <v>1113</v>
      </c>
      <c r="E72" t="s">
        <v>138</v>
      </c>
    </row>
    <row r="73" spans="1:6">
      <c r="A73" t="s">
        <v>1097</v>
      </c>
      <c r="B73" t="s">
        <v>237</v>
      </c>
      <c r="C73" t="s">
        <v>322</v>
      </c>
      <c r="D73" s="104" t="s">
        <v>1111</v>
      </c>
      <c r="E73" t="s">
        <v>138</v>
      </c>
      <c r="F73" s="31">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5"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5" t="e">
        <f>VLOOKUP($B2&amp;"|"&amp;G$1,#REF!,2,0)</f>
        <v>#REF!</v>
      </c>
      <c r="H2" s="35" t="e">
        <f>VLOOKUP($B2&amp;"|"&amp;H$1,#REF!,2,0)</f>
        <v>#REF!</v>
      </c>
      <c r="I2" s="35" t="e">
        <f>VLOOKUP($B2&amp;"|"&amp;I$1,#REF!,2,0)</f>
        <v>#REF!</v>
      </c>
      <c r="J2" s="35" t="e">
        <f>VLOOKUP($B2&amp;"|"&amp;J$1,#REF!,2,0)</f>
        <v>#REF!</v>
      </c>
      <c r="K2" s="35" t="e">
        <f>VLOOKUP($B2&amp;"|"&amp;K$1,#REF!,2,0)</f>
        <v>#REF!</v>
      </c>
      <c r="L2" s="35" t="e">
        <f>VLOOKUP($B2&amp;"|"&amp;L$1,#REF!,2,0)</f>
        <v>#REF!</v>
      </c>
      <c r="M2" s="35" t="e">
        <f>VLOOKUP($B2&amp;"|"&amp;M$1,#REF!,2,0)</f>
        <v>#REF!</v>
      </c>
      <c r="N2" s="35" t="e">
        <f>VLOOKUP($B2&amp;"|"&amp;N$1,#REF!,2,0)</f>
        <v>#REF!</v>
      </c>
      <c r="O2" s="35" t="e">
        <f>VLOOKUP($B2&amp;"|"&amp;O$1,#REF!,2,0)</f>
        <v>#REF!</v>
      </c>
      <c r="P2" s="35" t="e">
        <f>VLOOKUP($B2&amp;"|"&amp;P$1,#REF!,2,0)</f>
        <v>#REF!</v>
      </c>
      <c r="Q2" s="35" t="e">
        <f>VLOOKUP($B2&amp;"|"&amp;Q$1,#REF!,2,0)</f>
        <v>#REF!</v>
      </c>
      <c r="R2" s="35" t="e">
        <f>VLOOKUP($B2&amp;"|"&amp;R$1,#REF!,2,0)</f>
        <v>#REF!</v>
      </c>
      <c r="S2" s="35" t="e">
        <f>VLOOKUP($B2&amp;"|"&amp;S$1,#REF!,2,0)</f>
        <v>#REF!</v>
      </c>
      <c r="T2" s="35" t="e">
        <f>VLOOKUP($B2&amp;"|"&amp;T$1,#REF!,2,0)</f>
        <v>#REF!</v>
      </c>
      <c r="U2" s="35" t="e">
        <f>VLOOKUP($B2&amp;"|"&amp;U$1,#REF!,2,0)</f>
        <v>#REF!</v>
      </c>
      <c r="V2" s="35" t="e">
        <f>VLOOKUP($B2&amp;"|"&amp;V$1,#REF!,2,0)</f>
        <v>#REF!</v>
      </c>
      <c r="W2" s="35" t="e">
        <f>VLOOKUP($B2&amp;"|"&amp;W$1,#REF!,2,0)</f>
        <v>#REF!</v>
      </c>
      <c r="X2" s="35" t="e">
        <f>VLOOKUP($B2&amp;"|"&amp;X$1,#REF!,2,0)</f>
        <v>#REF!</v>
      </c>
      <c r="Y2" s="35" t="e">
        <f>VLOOKUP($B2&amp;"|"&amp;Y$1,#REF!,2,0)</f>
        <v>#REF!</v>
      </c>
      <c r="Z2" s="35" t="e">
        <f>VLOOKUP($B2&amp;"|"&amp;Z$1,#REF!,2,0)</f>
        <v>#REF!</v>
      </c>
      <c r="AA2" s="35" t="e">
        <f>VLOOKUP($B2&amp;"|"&amp;AA$1,#REF!,2,0)</f>
        <v>#REF!</v>
      </c>
      <c r="AB2" s="35" t="e">
        <f>VLOOKUP($B2&amp;"|"&amp;AB$1,#REF!,2,0)</f>
        <v>#REF!</v>
      </c>
      <c r="AC2" s="35" t="e">
        <f>VLOOKUP($B2&amp;"|"&amp;AC$1,#REF!,2,0)</f>
        <v>#REF!</v>
      </c>
      <c r="AD2" s="35" t="e">
        <f>VLOOKUP($B2&amp;"|"&amp;AD$1,#REF!,2,0)</f>
        <v>#REF!</v>
      </c>
      <c r="AE2" s="35" t="e">
        <f>VLOOKUP($B2&amp;"|"&amp;AE$1,#REF!,2,0)</f>
        <v>#REF!</v>
      </c>
      <c r="AF2" s="35" t="e">
        <f>VLOOKUP($B2&amp;"|"&amp;AF$1,#REF!,2,0)</f>
        <v>#REF!</v>
      </c>
      <c r="AG2" s="35" t="e">
        <f>VLOOKUP($B2&amp;"|"&amp;AG$1,#REF!,2,0)</f>
        <v>#REF!</v>
      </c>
      <c r="AH2" s="35" t="e">
        <f>VLOOKUP($B2&amp;"|"&amp;AH$1,#REF!,2,0)</f>
        <v>#REF!</v>
      </c>
      <c r="AI2" s="35" t="e">
        <f>VLOOKUP($B2&amp;"|"&amp;AI$1,#REF!,2,0)</f>
        <v>#REF!</v>
      </c>
      <c r="AJ2" s="35" t="e">
        <f>VLOOKUP($B2&amp;"|"&amp;AJ$1,#REF!,2,0)</f>
        <v>#REF!</v>
      </c>
      <c r="AK2" s="35" t="e">
        <f>VLOOKUP($B2&amp;"|"&amp;AK$1,#REF!,2,0)</f>
        <v>#REF!</v>
      </c>
      <c r="AL2" s="35" t="e">
        <f>VLOOKUP($B2&amp;"|"&amp;AL$1,#REF!,2,0)</f>
        <v>#REF!</v>
      </c>
      <c r="AM2" s="35" t="e">
        <f>VLOOKUP($B2&amp;"|"&amp;AM$1,#REF!,2,0)</f>
        <v>#REF!</v>
      </c>
    </row>
    <row r="3" spans="1:402">
      <c r="A3" s="2" t="s">
        <v>143</v>
      </c>
      <c r="B3" t="s">
        <v>300</v>
      </c>
      <c r="C3" s="2" t="s">
        <v>144</v>
      </c>
      <c r="D3" s="2" t="s">
        <v>145</v>
      </c>
      <c r="E3" s="2" t="s">
        <v>105</v>
      </c>
      <c r="F3" s="2" t="s">
        <v>2</v>
      </c>
      <c r="G3" s="35" t="e">
        <f>VLOOKUP($B3&amp;"|"&amp;G$1,#REF!,2,0)</f>
        <v>#REF!</v>
      </c>
      <c r="H3" s="35" t="e">
        <f>VLOOKUP($B3&amp;"|"&amp;H$1,#REF!,2,0)</f>
        <v>#REF!</v>
      </c>
      <c r="I3" s="35" t="e">
        <f>VLOOKUP($B3&amp;"|"&amp;I$1,#REF!,2,0)</f>
        <v>#REF!</v>
      </c>
      <c r="J3" s="35" t="e">
        <f>VLOOKUP($B3&amp;"|"&amp;J$1,#REF!,2,0)</f>
        <v>#REF!</v>
      </c>
      <c r="K3" s="35" t="e">
        <f>VLOOKUP($B3&amp;"|"&amp;K$1,#REF!,2,0)</f>
        <v>#REF!</v>
      </c>
      <c r="L3" s="35" t="e">
        <f>VLOOKUP($B3&amp;"|"&amp;L$1,#REF!,2,0)</f>
        <v>#REF!</v>
      </c>
      <c r="M3" s="35" t="e">
        <f>VLOOKUP($B3&amp;"|"&amp;M$1,#REF!,2,0)</f>
        <v>#REF!</v>
      </c>
      <c r="N3" s="35" t="e">
        <f>VLOOKUP($B3&amp;"|"&amp;N$1,#REF!,2,0)</f>
        <v>#REF!</v>
      </c>
      <c r="O3" s="35" t="e">
        <f>VLOOKUP($B3&amp;"|"&amp;O$1,#REF!,2,0)</f>
        <v>#REF!</v>
      </c>
      <c r="P3" s="35" t="e">
        <f>VLOOKUP($B3&amp;"|"&amp;P$1,#REF!,2,0)</f>
        <v>#REF!</v>
      </c>
      <c r="Q3" s="35" t="e">
        <f>VLOOKUP($B3&amp;"|"&amp;Q$1,#REF!,2,0)</f>
        <v>#REF!</v>
      </c>
      <c r="R3" s="35" t="e">
        <f>VLOOKUP($B3&amp;"|"&amp;R$1,#REF!,2,0)</f>
        <v>#REF!</v>
      </c>
      <c r="S3" s="35" t="e">
        <f>VLOOKUP($B3&amp;"|"&amp;S$1,#REF!,2,0)</f>
        <v>#REF!</v>
      </c>
      <c r="T3" s="35" t="e">
        <f>VLOOKUP($B3&amp;"|"&amp;T$1,#REF!,2,0)</f>
        <v>#REF!</v>
      </c>
      <c r="U3" s="35" t="e">
        <f>VLOOKUP($B3&amp;"|"&amp;U$1,#REF!,2,0)</f>
        <v>#REF!</v>
      </c>
      <c r="V3" s="35" t="e">
        <f>VLOOKUP($B3&amp;"|"&amp;V$1,#REF!,2,0)</f>
        <v>#REF!</v>
      </c>
      <c r="W3" s="35" t="e">
        <f>VLOOKUP($B3&amp;"|"&amp;W$1,#REF!,2,0)</f>
        <v>#REF!</v>
      </c>
      <c r="X3" s="35" t="e">
        <f>VLOOKUP($B3&amp;"|"&amp;X$1,#REF!,2,0)</f>
        <v>#REF!</v>
      </c>
      <c r="Y3" s="35" t="e">
        <f>VLOOKUP($B3&amp;"|"&amp;Y$1,#REF!,2,0)</f>
        <v>#REF!</v>
      </c>
      <c r="Z3" s="35" t="e">
        <f>VLOOKUP($B3&amp;"|"&amp;Z$1,#REF!,2,0)</f>
        <v>#REF!</v>
      </c>
      <c r="AA3" s="35" t="e">
        <f>VLOOKUP($B3&amp;"|"&amp;AA$1,#REF!,2,0)</f>
        <v>#REF!</v>
      </c>
      <c r="AB3" s="35" t="e">
        <f>VLOOKUP($B3&amp;"|"&amp;AB$1,#REF!,2,0)</f>
        <v>#REF!</v>
      </c>
      <c r="AC3" s="35" t="e">
        <f>VLOOKUP($B3&amp;"|"&amp;AC$1,#REF!,2,0)</f>
        <v>#REF!</v>
      </c>
      <c r="AD3" s="35" t="e">
        <f>VLOOKUP($B3&amp;"|"&amp;AD$1,#REF!,2,0)</f>
        <v>#REF!</v>
      </c>
      <c r="AE3" s="35" t="e">
        <f>VLOOKUP($B3&amp;"|"&amp;AE$1,#REF!,2,0)</f>
        <v>#REF!</v>
      </c>
      <c r="AF3" s="35" t="e">
        <f>VLOOKUP($B3&amp;"|"&amp;AF$1,#REF!,2,0)</f>
        <v>#REF!</v>
      </c>
      <c r="AG3" s="35" t="e">
        <f>VLOOKUP($B3&amp;"|"&amp;AG$1,#REF!,2,0)</f>
        <v>#REF!</v>
      </c>
      <c r="AH3" s="35" t="e">
        <f>VLOOKUP($B3&amp;"|"&amp;AH$1,#REF!,2,0)</f>
        <v>#REF!</v>
      </c>
      <c r="AI3" s="35" t="e">
        <f>VLOOKUP($B3&amp;"|"&amp;AI$1,#REF!,2,0)</f>
        <v>#REF!</v>
      </c>
      <c r="AJ3" s="35" t="e">
        <f>VLOOKUP($B3&amp;"|"&amp;AJ$1,#REF!,2,0)</f>
        <v>#REF!</v>
      </c>
      <c r="AK3" s="35" t="e">
        <f>VLOOKUP($B3&amp;"|"&amp;AK$1,#REF!,2,0)</f>
        <v>#REF!</v>
      </c>
      <c r="AL3" s="35" t="e">
        <f>VLOOKUP($B3&amp;"|"&amp;AL$1,#REF!,2,0)</f>
        <v>#REF!</v>
      </c>
      <c r="AM3" s="35" t="e">
        <f>VLOOKUP($B3&amp;"|"&amp;AM$1,#REF!,2,0)</f>
        <v>#REF!</v>
      </c>
    </row>
    <row r="4" spans="1:402">
      <c r="A4" s="2" t="s">
        <v>146</v>
      </c>
      <c r="B4" t="s">
        <v>320</v>
      </c>
      <c r="C4" s="2" t="s">
        <v>110</v>
      </c>
      <c r="D4" s="2" t="s">
        <v>147</v>
      </c>
      <c r="E4" s="2" t="s">
        <v>109</v>
      </c>
      <c r="F4" s="2" t="s">
        <v>2</v>
      </c>
      <c r="G4" s="35" t="e">
        <f>VLOOKUP($B4&amp;"|"&amp;G$1,raw_NG_price!$M$41:$N$65,2,0)</f>
        <v>#N/A</v>
      </c>
      <c r="H4" s="35" t="e">
        <f>VLOOKUP($B4&amp;"|"&amp;H$1,raw_NG_price!$M$41:$N$65,2,0)</f>
        <v>#N/A</v>
      </c>
      <c r="I4" s="35" t="e">
        <f>VLOOKUP($B4&amp;"|"&amp;I$1,raw_NG_price!$M$41:$N$65,2,0)</f>
        <v>#N/A</v>
      </c>
      <c r="J4" s="35" t="e">
        <f>VLOOKUP($B4&amp;"|"&amp;J$1,raw_NG_price!$M$41:$N$65,2,0)</f>
        <v>#N/A</v>
      </c>
      <c r="K4" s="35" t="e">
        <f>VLOOKUP($B4&amp;"|"&amp;K$1,raw_NG_price!$M$41:$N$65,2,0)</f>
        <v>#N/A</v>
      </c>
      <c r="L4" s="35" t="e">
        <f>VLOOKUP($B4&amp;"|"&amp;L$1,raw_NG_price!$M$41:$N$65,2,0)</f>
        <v>#N/A</v>
      </c>
      <c r="M4" s="35" t="e">
        <f>VLOOKUP($B4&amp;"|"&amp;M$1,raw_NG_price!$M$41:$N$65,2,0)</f>
        <v>#N/A</v>
      </c>
      <c r="N4" s="35" t="e">
        <f>VLOOKUP($B4&amp;"|"&amp;N$1,raw_NG_price!$M$41:$N$65,2,0)</f>
        <v>#N/A</v>
      </c>
      <c r="O4" s="35">
        <f>VLOOKUP($B4&amp;"|"&amp;O$1,raw_NG_price!$M$41:$N$65,2,0)</f>
        <v>2.4</v>
      </c>
      <c r="P4" s="35">
        <f>VLOOKUP($B4&amp;"|"&amp;P$1,raw_NG_price!$M$41:$N$65,2,0)</f>
        <v>2.62</v>
      </c>
      <c r="Q4" s="35">
        <f>VLOOKUP($B4&amp;"|"&amp;Q$1,raw_NG_price!$M$41:$N$65,2,0)</f>
        <v>4.38</v>
      </c>
      <c r="R4" s="35">
        <f>VLOOKUP($B4&amp;"|"&amp;R$1,raw_NG_price!$M$41:$N$65,2,0)</f>
        <v>4.6100000000000003</v>
      </c>
      <c r="S4" s="35">
        <f>VLOOKUP($B4&amp;"|"&amp;S$1,raw_NG_price!$M$41:$N$65,2,0)</f>
        <v>3.68</v>
      </c>
      <c r="T4" s="35">
        <f>VLOOKUP($B4&amp;"|"&amp;T$1,raw_NG_price!$M$41:$N$65,2,0)</f>
        <v>5.57</v>
      </c>
      <c r="U4" s="35">
        <f>VLOOKUP($B4&amp;"|"&amp;U$1,raw_NG_price!$M$41:$N$65,2,0)</f>
        <v>6.11</v>
      </c>
      <c r="V4" s="35">
        <f>VLOOKUP($B4&amp;"|"&amp;V$1,raw_NG_price!$M$41:$N$65,2,0)</f>
        <v>8.4700000000000006</v>
      </c>
      <c r="W4" s="35">
        <f>VLOOKUP($B4&amp;"|"&amp;W$1,raw_NG_price!$M$41:$N$65,2,0)</f>
        <v>7.11</v>
      </c>
      <c r="X4" s="35">
        <f>VLOOKUP($B4&amp;"|"&amp;X$1,raw_NG_price!$M$41:$N$65,2,0)</f>
        <v>7.31</v>
      </c>
      <c r="Y4" s="35">
        <f>VLOOKUP($B4&amp;"|"&amp;Y$1,raw_NG_price!$M$41:$N$65,2,0)</f>
        <v>9.26</v>
      </c>
      <c r="Z4" s="35">
        <f>VLOOKUP($B4&amp;"|"&amp;Z$1,raw_NG_price!$M$41:$N$65,2,0)</f>
        <v>4.93</v>
      </c>
      <c r="AA4" s="35">
        <f>VLOOKUP($B4&amp;"|"&amp;AA$1,raw_NG_price!$M$41:$N$65,2,0)</f>
        <v>5.27</v>
      </c>
      <c r="AB4" s="35">
        <f>VLOOKUP($B4&amp;"|"&amp;AB$1,raw_NG_price!$M$41:$N$65,2,0)</f>
        <v>4.8899999999999997</v>
      </c>
      <c r="AC4" s="35">
        <f>VLOOKUP($B4&amp;"|"&amp;AC$1,raw_NG_price!$M$41:$N$65,2,0)</f>
        <v>3.54</v>
      </c>
      <c r="AD4" s="35">
        <f>VLOOKUP($B4&amp;"|"&amp;AD$1,raw_NG_price!$M$41:$N$65,2,0)</f>
        <v>4.49</v>
      </c>
      <c r="AE4" s="35">
        <f>VLOOKUP($B4&amp;"|"&amp;AE$1,raw_NG_price!$M$41:$N$65,2,0)</f>
        <v>5.19</v>
      </c>
      <c r="AF4" s="35">
        <f>VLOOKUP($B4&amp;"|"&amp;AF$1,raw_NG_price!$M$41:$N$65,2,0)</f>
        <v>3.38</v>
      </c>
      <c r="AG4" s="35">
        <f>VLOOKUP($B4&amp;"|"&amp;AG$1,raw_NG_price!$M$41:$N$65,2,0)</f>
        <v>2.99</v>
      </c>
      <c r="AH4" s="35">
        <f>VLOOKUP($B4&amp;"|"&amp;AH$1,raw_NG_price!$M$41:$N$65,2,0)</f>
        <v>3.51</v>
      </c>
      <c r="AI4" s="35">
        <f>VLOOKUP($B4&amp;"|"&amp;AI$1,raw_NG_price!$M$41:$N$65,2,0)</f>
        <v>3.68</v>
      </c>
      <c r="AJ4" s="35">
        <f>VLOOKUP($B4&amp;"|"&amp;AJ$1,raw_NG_price!$M$41:$N$65,2,0)</f>
        <v>2.99</v>
      </c>
      <c r="AK4" s="35">
        <f>VLOOKUP($B4&amp;"|"&amp;AK$1,raw_NG_price!$M$41:$N$65,2,0)</f>
        <v>2.4900000000000002</v>
      </c>
      <c r="AL4" s="35">
        <f>VLOOKUP($B4&amp;"|"&amp;AL$1,raw_NG_price!$M$41:$N$65,2,0)</f>
        <v>5.43</v>
      </c>
      <c r="AM4" s="35">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5"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41" customWidth="1"/>
    <col min="2" max="9" width="15.09765625" style="41" customWidth="1"/>
    <col min="10" max="256" width="8.296875" style="41"/>
    <col min="257" max="257" width="31.296875" style="41" customWidth="1"/>
    <col min="258" max="265" width="15.09765625" style="41" customWidth="1"/>
    <col min="266" max="512" width="8.296875" style="41"/>
    <col min="513" max="513" width="31.296875" style="41" customWidth="1"/>
    <col min="514" max="521" width="15.09765625" style="41" customWidth="1"/>
    <col min="522" max="768" width="8.296875" style="41"/>
    <col min="769" max="769" width="31.296875" style="41" customWidth="1"/>
    <col min="770" max="777" width="15.09765625" style="41" customWidth="1"/>
    <col min="778" max="1024" width="8.296875" style="41"/>
    <col min="1025" max="1025" width="31.296875" style="41" customWidth="1"/>
    <col min="1026" max="1033" width="15.09765625" style="41" customWidth="1"/>
    <col min="1034" max="1280" width="8.296875" style="41"/>
    <col min="1281" max="1281" width="31.296875" style="41" customWidth="1"/>
    <col min="1282" max="1289" width="15.09765625" style="41" customWidth="1"/>
    <col min="1290" max="1536" width="8.296875" style="41"/>
    <col min="1537" max="1537" width="31.296875" style="41" customWidth="1"/>
    <col min="1538" max="1545" width="15.09765625" style="41" customWidth="1"/>
    <col min="1546" max="1792" width="8.296875" style="41"/>
    <col min="1793" max="1793" width="31.296875" style="41" customWidth="1"/>
    <col min="1794" max="1801" width="15.09765625" style="41" customWidth="1"/>
    <col min="1802" max="2048" width="8.296875" style="41"/>
    <col min="2049" max="2049" width="31.296875" style="41" customWidth="1"/>
    <col min="2050" max="2057" width="15.09765625" style="41" customWidth="1"/>
    <col min="2058" max="2304" width="8.296875" style="41"/>
    <col min="2305" max="2305" width="31.296875" style="41" customWidth="1"/>
    <col min="2306" max="2313" width="15.09765625" style="41" customWidth="1"/>
    <col min="2314" max="2560" width="8.296875" style="41"/>
    <col min="2561" max="2561" width="31.296875" style="41" customWidth="1"/>
    <col min="2562" max="2569" width="15.09765625" style="41" customWidth="1"/>
    <col min="2570" max="2816" width="8.296875" style="41"/>
    <col min="2817" max="2817" width="31.296875" style="41" customWidth="1"/>
    <col min="2818" max="2825" width="15.09765625" style="41" customWidth="1"/>
    <col min="2826" max="3072" width="8.296875" style="41"/>
    <col min="3073" max="3073" width="31.296875" style="41" customWidth="1"/>
    <col min="3074" max="3081" width="15.09765625" style="41" customWidth="1"/>
    <col min="3082" max="3328" width="8.296875" style="41"/>
    <col min="3329" max="3329" width="31.296875" style="41" customWidth="1"/>
    <col min="3330" max="3337" width="15.09765625" style="41" customWidth="1"/>
    <col min="3338" max="3584" width="8.296875" style="41"/>
    <col min="3585" max="3585" width="31.296875" style="41" customWidth="1"/>
    <col min="3586" max="3593" width="15.09765625" style="41" customWidth="1"/>
    <col min="3594" max="3840" width="8.296875" style="41"/>
    <col min="3841" max="3841" width="31.296875" style="41" customWidth="1"/>
    <col min="3842" max="3849" width="15.09765625" style="41" customWidth="1"/>
    <col min="3850" max="4096" width="8.296875" style="41"/>
    <col min="4097" max="4097" width="31.296875" style="41" customWidth="1"/>
    <col min="4098" max="4105" width="15.09765625" style="41" customWidth="1"/>
    <col min="4106" max="4352" width="8.296875" style="41"/>
    <col min="4353" max="4353" width="31.296875" style="41" customWidth="1"/>
    <col min="4354" max="4361" width="15.09765625" style="41" customWidth="1"/>
    <col min="4362" max="4608" width="8.296875" style="41"/>
    <col min="4609" max="4609" width="31.296875" style="41" customWidth="1"/>
    <col min="4610" max="4617" width="15.09765625" style="41" customWidth="1"/>
    <col min="4618" max="4864" width="8.296875" style="41"/>
    <col min="4865" max="4865" width="31.296875" style="41" customWidth="1"/>
    <col min="4866" max="4873" width="15.09765625" style="41" customWidth="1"/>
    <col min="4874" max="5120" width="8.296875" style="41"/>
    <col min="5121" max="5121" width="31.296875" style="41" customWidth="1"/>
    <col min="5122" max="5129" width="15.09765625" style="41" customWidth="1"/>
    <col min="5130" max="5376" width="8.296875" style="41"/>
    <col min="5377" max="5377" width="31.296875" style="41" customWidth="1"/>
    <col min="5378" max="5385" width="15.09765625" style="41" customWidth="1"/>
    <col min="5386" max="5632" width="8.296875" style="41"/>
    <col min="5633" max="5633" width="31.296875" style="41" customWidth="1"/>
    <col min="5634" max="5641" width="15.09765625" style="41" customWidth="1"/>
    <col min="5642" max="5888" width="8.296875" style="41"/>
    <col min="5889" max="5889" width="31.296875" style="41" customWidth="1"/>
    <col min="5890" max="5897" width="15.09765625" style="41" customWidth="1"/>
    <col min="5898" max="6144" width="8.296875" style="41"/>
    <col min="6145" max="6145" width="31.296875" style="41" customWidth="1"/>
    <col min="6146" max="6153" width="15.09765625" style="41" customWidth="1"/>
    <col min="6154" max="6400" width="8.296875" style="41"/>
    <col min="6401" max="6401" width="31.296875" style="41" customWidth="1"/>
    <col min="6402" max="6409" width="15.09765625" style="41" customWidth="1"/>
    <col min="6410" max="6656" width="8.296875" style="41"/>
    <col min="6657" max="6657" width="31.296875" style="41" customWidth="1"/>
    <col min="6658" max="6665" width="15.09765625" style="41" customWidth="1"/>
    <col min="6666" max="6912" width="8.296875" style="41"/>
    <col min="6913" max="6913" width="31.296875" style="41" customWidth="1"/>
    <col min="6914" max="6921" width="15.09765625" style="41" customWidth="1"/>
    <col min="6922" max="7168" width="8.296875" style="41"/>
    <col min="7169" max="7169" width="31.296875" style="41" customWidth="1"/>
    <col min="7170" max="7177" width="15.09765625" style="41" customWidth="1"/>
    <col min="7178" max="7424" width="8.296875" style="41"/>
    <col min="7425" max="7425" width="31.296875" style="41" customWidth="1"/>
    <col min="7426" max="7433" width="15.09765625" style="41" customWidth="1"/>
    <col min="7434" max="7680" width="8.296875" style="41"/>
    <col min="7681" max="7681" width="31.296875" style="41" customWidth="1"/>
    <col min="7682" max="7689" width="15.09765625" style="41" customWidth="1"/>
    <col min="7690" max="7936" width="8.296875" style="41"/>
    <col min="7937" max="7937" width="31.296875" style="41" customWidth="1"/>
    <col min="7938" max="7945" width="15.09765625" style="41" customWidth="1"/>
    <col min="7946" max="8192" width="8.296875" style="41"/>
    <col min="8193" max="8193" width="31.296875" style="41" customWidth="1"/>
    <col min="8194" max="8201" width="15.09765625" style="41" customWidth="1"/>
    <col min="8202" max="8448" width="8.296875" style="41"/>
    <col min="8449" max="8449" width="31.296875" style="41" customWidth="1"/>
    <col min="8450" max="8457" width="15.09765625" style="41" customWidth="1"/>
    <col min="8458" max="8704" width="8.296875" style="41"/>
    <col min="8705" max="8705" width="31.296875" style="41" customWidth="1"/>
    <col min="8706" max="8713" width="15.09765625" style="41" customWidth="1"/>
    <col min="8714" max="8960" width="8.296875" style="41"/>
    <col min="8961" max="8961" width="31.296875" style="41" customWidth="1"/>
    <col min="8962" max="8969" width="15.09765625" style="41" customWidth="1"/>
    <col min="8970" max="9216" width="8.296875" style="41"/>
    <col min="9217" max="9217" width="31.296875" style="41" customWidth="1"/>
    <col min="9218" max="9225" width="15.09765625" style="41" customWidth="1"/>
    <col min="9226" max="9472" width="8.296875" style="41"/>
    <col min="9473" max="9473" width="31.296875" style="41" customWidth="1"/>
    <col min="9474" max="9481" width="15.09765625" style="41" customWidth="1"/>
    <col min="9482" max="9728" width="8.296875" style="41"/>
    <col min="9729" max="9729" width="31.296875" style="41" customWidth="1"/>
    <col min="9730" max="9737" width="15.09765625" style="41" customWidth="1"/>
    <col min="9738" max="9984" width="8.296875" style="41"/>
    <col min="9985" max="9985" width="31.296875" style="41" customWidth="1"/>
    <col min="9986" max="9993" width="15.09765625" style="41" customWidth="1"/>
    <col min="9994" max="10240" width="8.296875" style="41"/>
    <col min="10241" max="10241" width="31.296875" style="41" customWidth="1"/>
    <col min="10242" max="10249" width="15.09765625" style="41" customWidth="1"/>
    <col min="10250" max="10496" width="8.296875" style="41"/>
    <col min="10497" max="10497" width="31.296875" style="41" customWidth="1"/>
    <col min="10498" max="10505" width="15.09765625" style="41" customWidth="1"/>
    <col min="10506" max="10752" width="8.296875" style="41"/>
    <col min="10753" max="10753" width="31.296875" style="41" customWidth="1"/>
    <col min="10754" max="10761" width="15.09765625" style="41" customWidth="1"/>
    <col min="10762" max="11008" width="8.296875" style="41"/>
    <col min="11009" max="11009" width="31.296875" style="41" customWidth="1"/>
    <col min="11010" max="11017" width="15.09765625" style="41" customWidth="1"/>
    <col min="11018" max="11264" width="8.296875" style="41"/>
    <col min="11265" max="11265" width="31.296875" style="41" customWidth="1"/>
    <col min="11266" max="11273" width="15.09765625" style="41" customWidth="1"/>
    <col min="11274" max="11520" width="8.296875" style="41"/>
    <col min="11521" max="11521" width="31.296875" style="41" customWidth="1"/>
    <col min="11522" max="11529" width="15.09765625" style="41" customWidth="1"/>
    <col min="11530" max="11776" width="8.296875" style="41"/>
    <col min="11777" max="11777" width="31.296875" style="41" customWidth="1"/>
    <col min="11778" max="11785" width="15.09765625" style="41" customWidth="1"/>
    <col min="11786" max="12032" width="8.296875" style="41"/>
    <col min="12033" max="12033" width="31.296875" style="41" customWidth="1"/>
    <col min="12034" max="12041" width="15.09765625" style="41" customWidth="1"/>
    <col min="12042" max="12288" width="8.296875" style="41"/>
    <col min="12289" max="12289" width="31.296875" style="41" customWidth="1"/>
    <col min="12290" max="12297" width="15.09765625" style="41" customWidth="1"/>
    <col min="12298" max="12544" width="8.296875" style="41"/>
    <col min="12545" max="12545" width="31.296875" style="41" customWidth="1"/>
    <col min="12546" max="12553" width="15.09765625" style="41" customWidth="1"/>
    <col min="12554" max="12800" width="8.296875" style="41"/>
    <col min="12801" max="12801" width="31.296875" style="41" customWidth="1"/>
    <col min="12802" max="12809" width="15.09765625" style="41" customWidth="1"/>
    <col min="12810" max="13056" width="8.296875" style="41"/>
    <col min="13057" max="13057" width="31.296875" style="41" customWidth="1"/>
    <col min="13058" max="13065" width="15.09765625" style="41" customWidth="1"/>
    <col min="13066" max="13312" width="8.296875" style="41"/>
    <col min="13313" max="13313" width="31.296875" style="41" customWidth="1"/>
    <col min="13314" max="13321" width="15.09765625" style="41" customWidth="1"/>
    <col min="13322" max="13568" width="8.296875" style="41"/>
    <col min="13569" max="13569" width="31.296875" style="41" customWidth="1"/>
    <col min="13570" max="13577" width="15.09765625" style="41" customWidth="1"/>
    <col min="13578" max="13824" width="8.296875" style="41"/>
    <col min="13825" max="13825" width="31.296875" style="41" customWidth="1"/>
    <col min="13826" max="13833" width="15.09765625" style="41" customWidth="1"/>
    <col min="13834" max="14080" width="8.296875" style="41"/>
    <col min="14081" max="14081" width="31.296875" style="41" customWidth="1"/>
    <col min="14082" max="14089" width="15.09765625" style="41" customWidth="1"/>
    <col min="14090" max="14336" width="8.296875" style="41"/>
    <col min="14337" max="14337" width="31.296875" style="41" customWidth="1"/>
    <col min="14338" max="14345" width="15.09765625" style="41" customWidth="1"/>
    <col min="14346" max="14592" width="8.296875" style="41"/>
    <col min="14593" max="14593" width="31.296875" style="41" customWidth="1"/>
    <col min="14594" max="14601" width="15.09765625" style="41" customWidth="1"/>
    <col min="14602" max="14848" width="8.296875" style="41"/>
    <col min="14849" max="14849" width="31.296875" style="41" customWidth="1"/>
    <col min="14850" max="14857" width="15.09765625" style="41" customWidth="1"/>
    <col min="14858" max="15104" width="8.296875" style="41"/>
    <col min="15105" max="15105" width="31.296875" style="41" customWidth="1"/>
    <col min="15106" max="15113" width="15.09765625" style="41" customWidth="1"/>
    <col min="15114" max="15360" width="8.296875" style="41"/>
    <col min="15361" max="15361" width="31.296875" style="41" customWidth="1"/>
    <col min="15362" max="15369" width="15.09765625" style="41" customWidth="1"/>
    <col min="15370" max="15616" width="8.296875" style="41"/>
    <col min="15617" max="15617" width="31.296875" style="41" customWidth="1"/>
    <col min="15618" max="15625" width="15.09765625" style="41" customWidth="1"/>
    <col min="15626" max="15872" width="8.296875" style="41"/>
    <col min="15873" max="15873" width="31.296875" style="41" customWidth="1"/>
    <col min="15874" max="15881" width="15.09765625" style="41" customWidth="1"/>
    <col min="15882" max="16128" width="8.296875" style="41"/>
    <col min="16129" max="16129" width="31.296875" style="41" customWidth="1"/>
    <col min="16130" max="16137" width="15.09765625" style="41" customWidth="1"/>
    <col min="16138" max="16384" width="8.296875" style="41"/>
  </cols>
  <sheetData>
    <row r="1" spans="1:9" ht="15" customHeight="1">
      <c r="A1" s="145" t="s">
        <v>435</v>
      </c>
      <c r="B1" s="146"/>
      <c r="C1" s="146"/>
      <c r="D1" s="146"/>
      <c r="E1" s="146"/>
      <c r="F1" s="146"/>
      <c r="G1" s="146"/>
      <c r="H1" s="146"/>
      <c r="I1" s="147"/>
    </row>
    <row r="2" spans="1:9" ht="13.8" thickBot="1">
      <c r="A2" s="148" t="s">
        <v>436</v>
      </c>
      <c r="B2" s="149"/>
      <c r="C2" s="149"/>
      <c r="D2" s="149"/>
      <c r="E2" s="149"/>
      <c r="F2" s="149"/>
      <c r="G2" s="149"/>
      <c r="H2" s="149"/>
      <c r="I2" s="150"/>
    </row>
    <row r="3" spans="1:9" ht="35.4" thickTop="1" thickBot="1">
      <c r="A3" s="62" t="s">
        <v>472</v>
      </c>
      <c r="B3" s="60"/>
      <c r="C3" s="60"/>
      <c r="D3" s="60"/>
      <c r="E3" s="60"/>
      <c r="F3" s="60"/>
      <c r="G3" s="60"/>
      <c r="H3" s="60"/>
      <c r="I3" s="61"/>
    </row>
    <row r="4" spans="1:9" ht="14.4" thickTop="1">
      <c r="A4" s="42" t="s">
        <v>437</v>
      </c>
      <c r="B4" s="151" t="s">
        <v>438</v>
      </c>
      <c r="C4" s="151" t="s">
        <v>439</v>
      </c>
      <c r="D4" s="43" t="s">
        <v>440</v>
      </c>
      <c r="E4" s="43" t="s">
        <v>441</v>
      </c>
      <c r="F4" s="151" t="s">
        <v>442</v>
      </c>
      <c r="G4" s="151" t="s">
        <v>443</v>
      </c>
      <c r="H4" s="43" t="s">
        <v>444</v>
      </c>
      <c r="I4" s="43" t="s">
        <v>445</v>
      </c>
    </row>
    <row r="5" spans="1:9" ht="16.2">
      <c r="A5" s="44" t="s">
        <v>446</v>
      </c>
      <c r="B5" s="152"/>
      <c r="C5" s="152"/>
      <c r="D5" s="45" t="s">
        <v>447</v>
      </c>
      <c r="E5" s="45" t="s">
        <v>448</v>
      </c>
      <c r="F5" s="152"/>
      <c r="G5" s="152"/>
      <c r="H5" s="45" t="s">
        <v>449</v>
      </c>
      <c r="I5" s="45" t="s">
        <v>450</v>
      </c>
    </row>
    <row r="6" spans="1:9" ht="16.8" thickBot="1">
      <c r="A6" s="46"/>
      <c r="B6" s="153"/>
      <c r="C6" s="153"/>
      <c r="D6" s="47"/>
      <c r="E6" s="47" t="s">
        <v>449</v>
      </c>
      <c r="F6" s="153"/>
      <c r="G6" s="153"/>
      <c r="H6" s="47"/>
      <c r="I6" s="47" t="s">
        <v>451</v>
      </c>
    </row>
    <row r="7" spans="1:9">
      <c r="A7" s="48">
        <v>2017</v>
      </c>
      <c r="B7" s="49"/>
      <c r="C7" s="49"/>
      <c r="D7" s="49"/>
      <c r="E7" s="49"/>
      <c r="F7" s="49"/>
      <c r="G7" s="49"/>
      <c r="H7" s="49"/>
      <c r="I7" s="49"/>
    </row>
    <row r="8" spans="1:9">
      <c r="A8" s="50" t="s">
        <v>452</v>
      </c>
      <c r="B8" s="51">
        <v>197138</v>
      </c>
      <c r="C8" s="51">
        <v>1915</v>
      </c>
      <c r="D8" s="51">
        <v>2918</v>
      </c>
      <c r="E8" s="51">
        <v>25190</v>
      </c>
      <c r="F8" s="51">
        <v>173712</v>
      </c>
      <c r="G8" s="51">
        <v>22540</v>
      </c>
      <c r="H8" s="51">
        <v>166774</v>
      </c>
      <c r="I8" s="52" t="s">
        <v>453</v>
      </c>
    </row>
    <row r="9" spans="1:9">
      <c r="A9" s="50" t="s">
        <v>454</v>
      </c>
      <c r="B9" s="51">
        <v>187098</v>
      </c>
      <c r="C9" s="51">
        <v>2197</v>
      </c>
      <c r="D9" s="51">
        <v>2123</v>
      </c>
      <c r="E9" s="51">
        <v>23430</v>
      </c>
      <c r="F9" s="51">
        <v>166866</v>
      </c>
      <c r="G9" s="51">
        <v>21836</v>
      </c>
      <c r="H9" s="51">
        <v>163264</v>
      </c>
      <c r="I9" s="52" t="s">
        <v>453</v>
      </c>
    </row>
    <row r="10" spans="1:9">
      <c r="A10" s="50" t="s">
        <v>455</v>
      </c>
      <c r="B10" s="51">
        <v>196440</v>
      </c>
      <c r="C10" s="51">
        <v>2333</v>
      </c>
      <c r="D10" s="51">
        <v>2609</v>
      </c>
      <c r="E10" s="51">
        <v>23430</v>
      </c>
      <c r="F10" s="51">
        <v>203482</v>
      </c>
      <c r="G10" s="51">
        <v>24571</v>
      </c>
      <c r="H10" s="51">
        <v>145060</v>
      </c>
      <c r="I10" s="52" t="s">
        <v>453</v>
      </c>
    </row>
    <row r="11" spans="1:9">
      <c r="A11" s="50" t="s">
        <v>456</v>
      </c>
      <c r="B11" s="51">
        <v>193933</v>
      </c>
      <c r="C11" s="51">
        <v>1357</v>
      </c>
      <c r="D11" s="51">
        <v>2301</v>
      </c>
      <c r="E11" s="51">
        <v>23999</v>
      </c>
      <c r="F11" s="51">
        <v>172796</v>
      </c>
      <c r="G11" s="51">
        <v>27998</v>
      </c>
      <c r="H11" s="51">
        <v>142957</v>
      </c>
      <c r="I11" s="52" t="s">
        <v>453</v>
      </c>
    </row>
    <row r="12" spans="1:9">
      <c r="A12" s="53" t="s">
        <v>97</v>
      </c>
      <c r="B12" s="54">
        <v>774609</v>
      </c>
      <c r="C12" s="54">
        <v>7803</v>
      </c>
      <c r="D12" s="54">
        <v>9951</v>
      </c>
      <c r="E12" s="49"/>
      <c r="F12" s="54">
        <v>716856</v>
      </c>
      <c r="G12" s="54">
        <v>96945</v>
      </c>
      <c r="H12" s="63">
        <f>AVERAGE(H8:H11)</f>
        <v>154513.75</v>
      </c>
      <c r="I12" s="54">
        <v>4596</v>
      </c>
    </row>
    <row r="13" spans="1:9">
      <c r="A13" s="48">
        <v>2018</v>
      </c>
      <c r="B13" s="49"/>
      <c r="C13" s="49"/>
      <c r="D13" s="49"/>
      <c r="E13" s="49"/>
      <c r="F13" s="49"/>
      <c r="G13" s="49"/>
      <c r="H13" s="49"/>
      <c r="I13" s="49"/>
    </row>
    <row r="14" spans="1:9">
      <c r="A14" s="50" t="s">
        <v>452</v>
      </c>
      <c r="B14" s="51">
        <v>187743</v>
      </c>
      <c r="C14" s="51">
        <v>1367</v>
      </c>
      <c r="D14" s="51">
        <v>2996</v>
      </c>
      <c r="E14" s="51">
        <v>24736</v>
      </c>
      <c r="F14" s="51">
        <v>168149</v>
      </c>
      <c r="G14" s="51">
        <v>27528</v>
      </c>
      <c r="H14" s="51">
        <v>130682</v>
      </c>
      <c r="I14" s="52" t="s">
        <v>453</v>
      </c>
    </row>
    <row r="15" spans="1:9">
      <c r="A15" s="50" t="s">
        <v>454</v>
      </c>
      <c r="B15" s="51">
        <v>180829</v>
      </c>
      <c r="C15" s="51">
        <v>1546</v>
      </c>
      <c r="D15" s="51">
        <v>2122</v>
      </c>
      <c r="E15" s="51">
        <v>22997</v>
      </c>
      <c r="F15" s="51">
        <v>156607</v>
      </c>
      <c r="G15" s="51">
        <v>30538</v>
      </c>
      <c r="H15" s="51">
        <v>125809</v>
      </c>
      <c r="I15" s="52" t="s">
        <v>453</v>
      </c>
    </row>
    <row r="16" spans="1:9">
      <c r="A16" s="50" t="s">
        <v>455</v>
      </c>
      <c r="B16" s="51">
        <v>194731</v>
      </c>
      <c r="C16" s="51">
        <v>1439</v>
      </c>
      <c r="D16" s="51">
        <v>2695</v>
      </c>
      <c r="E16" s="51">
        <v>22537</v>
      </c>
      <c r="F16" s="51">
        <v>194219</v>
      </c>
      <c r="G16" s="51">
        <v>29602</v>
      </c>
      <c r="H16" s="51">
        <v>105478</v>
      </c>
      <c r="I16" s="52" t="s">
        <v>453</v>
      </c>
    </row>
    <row r="17" spans="1:12">
      <c r="A17" s="50" t="s">
        <v>456</v>
      </c>
      <c r="B17" s="51">
        <v>192863</v>
      </c>
      <c r="C17" s="51">
        <v>1602</v>
      </c>
      <c r="D17" s="51">
        <v>2618</v>
      </c>
      <c r="E17" s="51">
        <v>21692</v>
      </c>
      <c r="F17" s="51">
        <v>169131</v>
      </c>
      <c r="G17" s="51">
        <v>28575</v>
      </c>
      <c r="H17" s="51">
        <v>108104</v>
      </c>
      <c r="I17" s="52" t="s">
        <v>453</v>
      </c>
    </row>
    <row r="18" spans="1:12">
      <c r="A18" s="53" t="s">
        <v>97</v>
      </c>
      <c r="B18" s="54">
        <v>756167</v>
      </c>
      <c r="C18" s="54">
        <v>5954</v>
      </c>
      <c r="D18" s="54">
        <v>10431</v>
      </c>
      <c r="E18" s="49"/>
      <c r="F18" s="54">
        <v>688105</v>
      </c>
      <c r="G18" s="54">
        <v>116244</v>
      </c>
      <c r="H18" s="63">
        <f>AVERAGE(H14:H17)</f>
        <v>117518.25</v>
      </c>
      <c r="I18" s="54">
        <v>5363</v>
      </c>
      <c r="J18" s="41">
        <f>B18/B12-1</f>
        <v>-2.3808140623204688E-2</v>
      </c>
    </row>
    <row r="19" spans="1:12">
      <c r="A19" s="48">
        <v>2019</v>
      </c>
      <c r="B19" s="49"/>
      <c r="C19" s="49"/>
      <c r="D19" s="49"/>
      <c r="E19" s="49"/>
      <c r="F19" s="49"/>
      <c r="G19" s="49"/>
      <c r="H19" s="49"/>
      <c r="I19" s="49"/>
    </row>
    <row r="20" spans="1:12">
      <c r="A20" s="50" t="s">
        <v>452</v>
      </c>
      <c r="B20" s="51">
        <v>179817</v>
      </c>
      <c r="C20" s="51">
        <v>1689</v>
      </c>
      <c r="D20" s="51">
        <v>2649</v>
      </c>
      <c r="E20" s="51">
        <v>24160</v>
      </c>
      <c r="F20" s="51">
        <v>157746</v>
      </c>
      <c r="G20" s="51">
        <v>25213</v>
      </c>
      <c r="H20" s="51">
        <v>101990</v>
      </c>
      <c r="I20" s="52" t="s">
        <v>453</v>
      </c>
    </row>
    <row r="21" spans="1:12">
      <c r="A21" s="50" t="s">
        <v>454</v>
      </c>
      <c r="B21" s="51">
        <v>179781</v>
      </c>
      <c r="C21" s="51">
        <v>1604</v>
      </c>
      <c r="D21" s="51">
        <v>1946</v>
      </c>
      <c r="E21" s="51">
        <v>24529</v>
      </c>
      <c r="F21" s="51">
        <v>129609</v>
      </c>
      <c r="G21" s="51">
        <v>25929</v>
      </c>
      <c r="H21" s="51">
        <v>122358</v>
      </c>
      <c r="I21" s="52" t="s">
        <v>453</v>
      </c>
    </row>
    <row r="22" spans="1:12">
      <c r="A22" s="50" t="s">
        <v>455</v>
      </c>
      <c r="B22" s="51">
        <v>181461</v>
      </c>
      <c r="C22" s="51">
        <v>1681</v>
      </c>
      <c r="D22" s="51">
        <v>1576</v>
      </c>
      <c r="E22" s="51">
        <v>27714</v>
      </c>
      <c r="F22" s="51">
        <v>167226</v>
      </c>
      <c r="G22" s="51">
        <v>21960</v>
      </c>
      <c r="H22" s="51">
        <v>116478</v>
      </c>
      <c r="I22" s="52" t="s">
        <v>453</v>
      </c>
    </row>
    <row r="23" spans="1:12">
      <c r="A23" s="50" t="s">
        <v>456</v>
      </c>
      <c r="B23" s="51">
        <v>165250</v>
      </c>
      <c r="C23" s="51">
        <v>1723</v>
      </c>
      <c r="D23" s="51">
        <v>1833</v>
      </c>
      <c r="E23" s="51">
        <v>31320</v>
      </c>
      <c r="F23" s="51">
        <v>131962</v>
      </c>
      <c r="G23" s="51">
        <v>20663</v>
      </c>
      <c r="H23" s="51">
        <v>133940</v>
      </c>
      <c r="I23" s="52" t="s">
        <v>453</v>
      </c>
    </row>
    <row r="24" spans="1:12">
      <c r="A24" s="53" t="s">
        <v>97</v>
      </c>
      <c r="B24" s="54">
        <v>706309</v>
      </c>
      <c r="C24" s="54">
        <v>6697</v>
      </c>
      <c r="D24" s="54">
        <v>8003</v>
      </c>
      <c r="E24" s="49"/>
      <c r="F24" s="54">
        <v>586543</v>
      </c>
      <c r="G24" s="54">
        <v>93765</v>
      </c>
      <c r="H24" s="63">
        <f>AVERAGE(H20:H23)</f>
        <v>118691.5</v>
      </c>
      <c r="I24" s="54">
        <v>5238</v>
      </c>
      <c r="J24" s="78">
        <f>B24/B12-1</f>
        <v>-8.8173517219655384E-2</v>
      </c>
      <c r="K24" s="79">
        <f>B24-F24-G24</f>
        <v>26001</v>
      </c>
      <c r="L24" s="79">
        <f>B24-F24</f>
        <v>119766</v>
      </c>
    </row>
    <row r="25" spans="1:12">
      <c r="A25" s="48">
        <v>2020</v>
      </c>
      <c r="B25" s="49"/>
      <c r="C25" s="54">
        <f>SUM(B24:C24)</f>
        <v>713006</v>
      </c>
      <c r="D25" s="49"/>
      <c r="E25" s="49"/>
      <c r="F25" s="49"/>
      <c r="G25" s="54">
        <f>SUM(F24:G24)</f>
        <v>680308</v>
      </c>
      <c r="H25" s="49"/>
      <c r="I25" s="49"/>
    </row>
    <row r="26" spans="1:12">
      <c r="A26" s="50" t="s">
        <v>452</v>
      </c>
      <c r="B26" s="51">
        <v>149198</v>
      </c>
      <c r="C26" s="51">
        <v>1339</v>
      </c>
      <c r="D26" s="51">
        <v>1862</v>
      </c>
      <c r="E26" s="51">
        <v>30829</v>
      </c>
      <c r="F26" s="51">
        <v>109626</v>
      </c>
      <c r="G26" s="51">
        <v>19911</v>
      </c>
      <c r="H26" s="51">
        <v>150413</v>
      </c>
      <c r="I26" s="52" t="s">
        <v>453</v>
      </c>
    </row>
    <row r="27" spans="1:12">
      <c r="A27" s="50" t="s">
        <v>454</v>
      </c>
      <c r="B27" s="51">
        <v>116218</v>
      </c>
      <c r="C27" s="51">
        <v>1127</v>
      </c>
      <c r="D27" s="51">
        <v>1392</v>
      </c>
      <c r="E27" s="51">
        <v>29510</v>
      </c>
      <c r="F27" s="51">
        <v>96336</v>
      </c>
      <c r="G27" s="51">
        <v>14848</v>
      </c>
      <c r="H27" s="51">
        <v>155189</v>
      </c>
      <c r="I27" s="52" t="s">
        <v>453</v>
      </c>
    </row>
    <row r="28" spans="1:12">
      <c r="A28" s="50" t="s">
        <v>455</v>
      </c>
      <c r="B28" s="51">
        <v>135881</v>
      </c>
      <c r="C28" s="51">
        <v>1345</v>
      </c>
      <c r="D28" s="51">
        <v>1825</v>
      </c>
      <c r="E28" s="51">
        <v>25537</v>
      </c>
      <c r="F28" s="51">
        <v>148290</v>
      </c>
      <c r="G28" s="51">
        <v>15260</v>
      </c>
      <c r="H28" s="51">
        <v>133018</v>
      </c>
      <c r="I28" s="52" t="s">
        <v>453</v>
      </c>
    </row>
    <row r="29" spans="1:12">
      <c r="A29" s="50" t="s">
        <v>456</v>
      </c>
      <c r="B29" s="51">
        <v>134137</v>
      </c>
      <c r="C29" s="51">
        <v>1326</v>
      </c>
      <c r="D29" s="51">
        <v>1801</v>
      </c>
      <c r="E29" s="51">
        <v>23640</v>
      </c>
      <c r="F29" s="51">
        <v>122441</v>
      </c>
      <c r="G29" s="51">
        <v>19048</v>
      </c>
      <c r="H29" s="51">
        <v>136182</v>
      </c>
      <c r="I29" s="52" t="s">
        <v>453</v>
      </c>
    </row>
    <row r="30" spans="1:12">
      <c r="A30" s="53" t="s">
        <v>97</v>
      </c>
      <c r="B30" s="54">
        <v>535434</v>
      </c>
      <c r="C30" s="54">
        <v>5137</v>
      </c>
      <c r="D30" s="54">
        <v>6880</v>
      </c>
      <c r="E30" s="49"/>
      <c r="F30" s="54">
        <v>476693</v>
      </c>
      <c r="G30" s="54">
        <v>69067</v>
      </c>
      <c r="H30" s="63">
        <f>AVERAGE(H26:H29)</f>
        <v>143700.5</v>
      </c>
      <c r="I30" s="54">
        <v>7129</v>
      </c>
      <c r="J30" s="78">
        <f>B30/B24-1</f>
        <v>-0.24192669214182461</v>
      </c>
      <c r="K30" s="78">
        <f>F30/F24-1</f>
        <v>-0.18728379675488416</v>
      </c>
      <c r="L30" s="78">
        <f>G30/G24-1</f>
        <v>-0.26340318882312164</v>
      </c>
    </row>
    <row r="31" spans="1:12">
      <c r="A31" s="48">
        <v>2021</v>
      </c>
      <c r="B31" s="49"/>
      <c r="C31" s="54">
        <f>SUM(B30:C30)</f>
        <v>540571</v>
      </c>
      <c r="D31" s="49"/>
      <c r="E31" s="49"/>
      <c r="F31" s="49"/>
      <c r="G31" s="54">
        <f>SUM(F30:G30)</f>
        <v>545760</v>
      </c>
      <c r="H31" s="49"/>
      <c r="I31" s="49"/>
    </row>
    <row r="32" spans="1:12">
      <c r="A32" s="50" t="s">
        <v>452</v>
      </c>
      <c r="B32" s="51">
        <v>140130</v>
      </c>
      <c r="C32" s="51">
        <v>1074</v>
      </c>
      <c r="D32" s="51">
        <v>2077</v>
      </c>
      <c r="E32" s="51">
        <v>22629</v>
      </c>
      <c r="F32" s="51">
        <v>138861</v>
      </c>
      <c r="G32" s="51">
        <v>20740</v>
      </c>
      <c r="H32" s="51">
        <v>113926</v>
      </c>
      <c r="I32" s="52" t="s">
        <v>453</v>
      </c>
    </row>
    <row r="33" spans="1:16">
      <c r="A33" s="50" t="s">
        <v>454</v>
      </c>
      <c r="B33" s="51">
        <v>142674</v>
      </c>
      <c r="C33" s="51">
        <v>1530</v>
      </c>
      <c r="D33" s="51">
        <v>1560</v>
      </c>
      <c r="E33" s="51">
        <v>22361</v>
      </c>
      <c r="F33" s="51">
        <v>124505</v>
      </c>
      <c r="G33" s="51">
        <v>22017</v>
      </c>
      <c r="H33" s="51">
        <v>113366</v>
      </c>
      <c r="I33" s="52" t="s">
        <v>453</v>
      </c>
    </row>
    <row r="34" spans="1:16">
      <c r="A34" s="50" t="s">
        <v>455</v>
      </c>
      <c r="B34" s="51">
        <v>148272</v>
      </c>
      <c r="C34" s="51">
        <v>1134</v>
      </c>
      <c r="D34" s="51">
        <v>2024</v>
      </c>
      <c r="E34" s="51">
        <v>19042</v>
      </c>
      <c r="F34" s="51">
        <v>167886</v>
      </c>
      <c r="G34" s="51">
        <v>20595</v>
      </c>
      <c r="H34" s="51">
        <v>82107</v>
      </c>
      <c r="I34" s="52" t="s">
        <v>453</v>
      </c>
    </row>
    <row r="35" spans="1:16">
      <c r="A35" s="50" t="s">
        <v>456</v>
      </c>
      <c r="B35" s="51">
        <v>146355</v>
      </c>
      <c r="C35" s="51">
        <v>1650</v>
      </c>
      <c r="D35" s="51">
        <v>2002</v>
      </c>
      <c r="E35" s="51">
        <v>19013</v>
      </c>
      <c r="F35" s="51">
        <v>114426</v>
      </c>
      <c r="G35" s="51">
        <v>21763</v>
      </c>
      <c r="H35" s="51">
        <v>96343</v>
      </c>
      <c r="I35" s="52" t="s">
        <v>453</v>
      </c>
    </row>
    <row r="36" spans="1:16">
      <c r="A36" s="53" t="s">
        <v>97</v>
      </c>
      <c r="B36" s="54">
        <v>577431</v>
      </c>
      <c r="C36" s="54">
        <v>5388</v>
      </c>
      <c r="D36" s="54">
        <v>7663</v>
      </c>
      <c r="E36" s="49"/>
      <c r="F36" s="54">
        <v>545679</v>
      </c>
      <c r="G36" s="54">
        <v>85115</v>
      </c>
      <c r="H36" s="63">
        <f>AVERAGE(H32:H35)</f>
        <v>101435.5</v>
      </c>
      <c r="I36" s="54">
        <v>4154</v>
      </c>
      <c r="J36" s="78">
        <f>B36/B30-1</f>
        <v>7.8435437420858678E-2</v>
      </c>
      <c r="K36" s="78">
        <f t="shared" ref="K36:O36" si="0">C36/C30-1</f>
        <v>4.8861203036791867E-2</v>
      </c>
      <c r="L36" s="78">
        <f t="shared" si="0"/>
        <v>0.11380813953488378</v>
      </c>
      <c r="M36" s="78" t="e">
        <f t="shared" si="0"/>
        <v>#DIV/0!</v>
      </c>
      <c r="N36" s="78">
        <f t="shared" si="0"/>
        <v>0.14471787922205692</v>
      </c>
      <c r="O36" s="78">
        <f t="shared" si="0"/>
        <v>0.23235409095515958</v>
      </c>
      <c r="P36" s="78">
        <f t="shared" ref="P36" si="1">H36/H30-1</f>
        <v>-0.29411867042912165</v>
      </c>
    </row>
    <row r="37" spans="1:16">
      <c r="A37" s="48">
        <v>2022</v>
      </c>
      <c r="B37" s="49"/>
      <c r="C37" s="54">
        <f>SUM(B36:C36)</f>
        <v>582819</v>
      </c>
      <c r="D37" s="49"/>
      <c r="E37" s="49"/>
      <c r="F37" s="49"/>
      <c r="G37" s="54">
        <f>SUM(F36:G36)</f>
        <v>630794</v>
      </c>
      <c r="H37" s="49"/>
      <c r="I37" s="49"/>
    </row>
    <row r="38" spans="1:16">
      <c r="A38" s="50" t="s">
        <v>452</v>
      </c>
      <c r="B38" s="51">
        <v>149310</v>
      </c>
      <c r="C38" s="51">
        <v>1322</v>
      </c>
      <c r="D38" s="51">
        <v>1777</v>
      </c>
      <c r="E38" s="52" t="s">
        <v>457</v>
      </c>
      <c r="F38" s="51">
        <v>133735</v>
      </c>
      <c r="G38" s="51">
        <v>20401</v>
      </c>
      <c r="H38" s="51">
        <v>90455</v>
      </c>
      <c r="I38" s="52" t="s">
        <v>453</v>
      </c>
    </row>
    <row r="39" spans="1:16">
      <c r="A39" s="50" t="s">
        <v>454</v>
      </c>
      <c r="B39" s="51">
        <v>144610</v>
      </c>
      <c r="C39" s="51">
        <v>1636</v>
      </c>
      <c r="D39" s="51">
        <v>1744</v>
      </c>
      <c r="E39" s="52" t="s">
        <v>458</v>
      </c>
      <c r="F39" s="51">
        <v>117902</v>
      </c>
      <c r="G39" s="51">
        <v>23433</v>
      </c>
      <c r="H39" s="51">
        <v>91472</v>
      </c>
      <c r="I39" s="52" t="s">
        <v>453</v>
      </c>
    </row>
    <row r="40" spans="1:16">
      <c r="A40" s="50" t="s">
        <v>455</v>
      </c>
      <c r="B40" s="51">
        <v>154477</v>
      </c>
      <c r="C40" s="51">
        <v>1970</v>
      </c>
      <c r="D40" s="51">
        <v>1902</v>
      </c>
      <c r="E40" s="52" t="s">
        <v>459</v>
      </c>
      <c r="F40" s="51">
        <v>145185</v>
      </c>
      <c r="G40" s="51">
        <v>21114</v>
      </c>
      <c r="H40" s="51">
        <v>84451</v>
      </c>
      <c r="I40" s="52" t="s">
        <v>453</v>
      </c>
    </row>
    <row r="41" spans="1:16">
      <c r="A41" s="50" t="s">
        <v>456</v>
      </c>
      <c r="B41" s="51">
        <v>145758</v>
      </c>
      <c r="C41" s="51">
        <v>1385</v>
      </c>
      <c r="D41" s="51">
        <v>1742</v>
      </c>
      <c r="E41" s="52" t="s">
        <v>460</v>
      </c>
      <c r="F41" s="51">
        <v>115816</v>
      </c>
      <c r="G41" s="51">
        <v>21007</v>
      </c>
      <c r="H41" s="51">
        <v>94255</v>
      </c>
      <c r="I41" s="52" t="s">
        <v>453</v>
      </c>
    </row>
    <row r="42" spans="1:16">
      <c r="A42" s="53" t="s">
        <v>97</v>
      </c>
      <c r="B42" s="54">
        <v>594155</v>
      </c>
      <c r="C42" s="54">
        <v>6313</v>
      </c>
      <c r="D42" s="54">
        <v>7166</v>
      </c>
      <c r="E42" s="49"/>
      <c r="F42" s="54">
        <v>512638</v>
      </c>
      <c r="G42" s="54">
        <v>85956</v>
      </c>
      <c r="H42" s="63">
        <f>AVERAGE(H38:H41)</f>
        <v>90158.25</v>
      </c>
      <c r="I42" s="54">
        <v>12371</v>
      </c>
      <c r="J42" s="78">
        <f>B42/B36-1</f>
        <v>2.8962767845855275E-2</v>
      </c>
      <c r="K42" s="78">
        <f t="shared" ref="K42:P42" si="2">C42/C36-1</f>
        <v>0.17167780252412768</v>
      </c>
      <c r="L42" s="78">
        <f t="shared" si="2"/>
        <v>-6.4857105572230234E-2</v>
      </c>
      <c r="M42" s="78" t="e">
        <f t="shared" si="2"/>
        <v>#DIV/0!</v>
      </c>
      <c r="N42" s="78">
        <f t="shared" si="2"/>
        <v>-6.0550250238693426E-2</v>
      </c>
      <c r="O42" s="78">
        <f t="shared" si="2"/>
        <v>9.8807495741055629E-3</v>
      </c>
      <c r="P42" s="78">
        <f t="shared" si="2"/>
        <v>-0.11117656047439017</v>
      </c>
    </row>
    <row r="43" spans="1:16">
      <c r="A43" s="48">
        <v>2023</v>
      </c>
      <c r="B43" s="49"/>
      <c r="C43" s="54">
        <f>SUM(B42:C42)</f>
        <v>600468</v>
      </c>
      <c r="D43" s="49"/>
      <c r="E43" s="49"/>
      <c r="F43" s="49"/>
      <c r="G43" s="54">
        <f>SUM(F42:G42)</f>
        <v>598594</v>
      </c>
      <c r="H43" s="49"/>
      <c r="I43" s="49"/>
    </row>
    <row r="44" spans="1:16">
      <c r="A44" s="50" t="s">
        <v>452</v>
      </c>
      <c r="B44" s="51">
        <v>148706</v>
      </c>
      <c r="C44" s="51">
        <v>1020</v>
      </c>
      <c r="D44" s="51">
        <v>1487</v>
      </c>
      <c r="E44" s="52" t="s">
        <v>461</v>
      </c>
      <c r="F44" s="51">
        <v>100305</v>
      </c>
      <c r="G44" s="51">
        <v>24620</v>
      </c>
      <c r="H44" s="51">
        <v>114336</v>
      </c>
      <c r="I44" s="52" t="s">
        <v>453</v>
      </c>
    </row>
    <row r="45" spans="1:16">
      <c r="A45" s="50" t="s">
        <v>454</v>
      </c>
      <c r="B45" s="51">
        <v>142338</v>
      </c>
      <c r="C45" s="51">
        <v>1014</v>
      </c>
      <c r="D45" s="51">
        <v>1395</v>
      </c>
      <c r="E45" s="52" t="s">
        <v>937</v>
      </c>
      <c r="F45" s="51">
        <v>91029</v>
      </c>
      <c r="G45" s="51">
        <v>24104</v>
      </c>
      <c r="H45" s="51">
        <v>133770</v>
      </c>
      <c r="I45" s="52" t="s">
        <v>453</v>
      </c>
    </row>
    <row r="46" spans="1:16">
      <c r="A46" s="53" t="s">
        <v>97</v>
      </c>
      <c r="B46" s="54">
        <v>291044</v>
      </c>
      <c r="C46" s="54">
        <v>2034</v>
      </c>
      <c r="D46" s="54">
        <v>2882</v>
      </c>
      <c r="E46" s="49"/>
      <c r="F46" s="54">
        <v>191334</v>
      </c>
      <c r="G46" s="54">
        <v>48724</v>
      </c>
      <c r="H46" s="49"/>
      <c r="I46" s="54">
        <v>14414</v>
      </c>
    </row>
    <row r="47" spans="1:16">
      <c r="A47" s="48" t="s">
        <v>938</v>
      </c>
      <c r="B47" s="54">
        <v>293921</v>
      </c>
      <c r="C47" s="54">
        <v>2958</v>
      </c>
      <c r="D47" s="54">
        <v>3521</v>
      </c>
      <c r="E47" s="49"/>
      <c r="F47" s="54">
        <v>251636</v>
      </c>
      <c r="G47" s="54">
        <v>43834</v>
      </c>
      <c r="H47" s="49"/>
      <c r="I47" s="49" t="s">
        <v>453</v>
      </c>
    </row>
    <row r="48" spans="1:16" ht="13.8" thickBot="1">
      <c r="A48" s="55" t="s">
        <v>939</v>
      </c>
      <c r="B48" s="56">
        <v>282805</v>
      </c>
      <c r="C48" s="56">
        <v>2604</v>
      </c>
      <c r="D48" s="56">
        <v>3637</v>
      </c>
      <c r="E48" s="57"/>
      <c r="F48" s="56">
        <v>263367</v>
      </c>
      <c r="G48" s="56">
        <v>42757</v>
      </c>
      <c r="H48" s="57"/>
      <c r="I48" s="57" t="s">
        <v>453</v>
      </c>
    </row>
    <row r="49" spans="1:9" ht="13.8">
      <c r="A49" s="58" t="s">
        <v>462</v>
      </c>
    </row>
    <row r="50" spans="1:9" ht="13.8">
      <c r="A50" s="58" t="s">
        <v>463</v>
      </c>
    </row>
    <row r="51" spans="1:9" ht="26.25" customHeight="1">
      <c r="A51" s="142" t="s">
        <v>464</v>
      </c>
      <c r="B51" s="143"/>
      <c r="C51" s="143"/>
      <c r="D51" s="143"/>
      <c r="E51" s="143"/>
      <c r="F51" s="143"/>
      <c r="G51" s="143"/>
      <c r="H51" s="143"/>
      <c r="I51" s="143"/>
    </row>
    <row r="52" spans="1:9">
      <c r="A52" s="59" t="s">
        <v>465</v>
      </c>
    </row>
    <row r="53" spans="1:9">
      <c r="A53" s="59" t="s">
        <v>466</v>
      </c>
    </row>
    <row r="54" spans="1:9" ht="72" customHeight="1">
      <c r="A54" s="144" t="s">
        <v>467</v>
      </c>
      <c r="B54" s="143"/>
      <c r="C54" s="143"/>
      <c r="D54" s="143"/>
      <c r="E54" s="143"/>
      <c r="F54" s="143"/>
      <c r="G54" s="143"/>
      <c r="H54" s="143"/>
      <c r="I54" s="143"/>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2" t="s">
        <v>205</v>
      </c>
    </row>
    <row r="10" spans="1:6">
      <c r="A10" t="s">
        <v>206</v>
      </c>
      <c r="B10" s="33" t="s">
        <v>12</v>
      </c>
    </row>
    <row r="11" spans="1:6">
      <c r="A11" t="s">
        <v>207</v>
      </c>
      <c r="B11" s="33" t="s">
        <v>213</v>
      </c>
    </row>
    <row r="20" spans="1:2">
      <c r="A20" s="8" t="s">
        <v>214</v>
      </c>
    </row>
    <row r="21" spans="1:2">
      <c r="A21" t="s">
        <v>217</v>
      </c>
      <c r="B21">
        <v>26</v>
      </c>
    </row>
    <row r="22" spans="1:2">
      <c r="A22" t="s">
        <v>215</v>
      </c>
      <c r="B22" s="34">
        <v>5000</v>
      </c>
    </row>
    <row r="23" spans="1:2">
      <c r="A23" t="s">
        <v>216</v>
      </c>
      <c r="B23" s="34">
        <v>0</v>
      </c>
    </row>
    <row r="24" spans="1:2">
      <c r="A24" t="s">
        <v>219</v>
      </c>
      <c r="B24" s="34">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2" t="s">
        <v>205</v>
      </c>
    </row>
    <row r="10" spans="1:6">
      <c r="A10" t="s">
        <v>206</v>
      </c>
      <c r="B10" s="33" t="s">
        <v>12</v>
      </c>
    </row>
    <row r="11" spans="1:6">
      <c r="A11" t="s">
        <v>207</v>
      </c>
      <c r="B11" s="33" t="s">
        <v>213</v>
      </c>
    </row>
    <row r="20" spans="1:2">
      <c r="A20" s="8" t="s">
        <v>214</v>
      </c>
    </row>
    <row r="21" spans="1:2">
      <c r="A21" t="s">
        <v>217</v>
      </c>
      <c r="B21">
        <v>32</v>
      </c>
    </row>
    <row r="22" spans="1:2">
      <c r="A22" t="s">
        <v>215</v>
      </c>
      <c r="B22" s="34">
        <v>5000</v>
      </c>
    </row>
    <row r="23" spans="1:2">
      <c r="A23" t="s">
        <v>216</v>
      </c>
      <c r="B23" s="34">
        <v>0</v>
      </c>
    </row>
    <row r="24" spans="1:2">
      <c r="A24" t="s">
        <v>219</v>
      </c>
      <c r="B24" s="34">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8" customFormat="1" ht="14.4" thickBot="1">
      <c r="A1" s="29" t="s">
        <v>107</v>
      </c>
      <c r="B1" s="29"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9"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9"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9"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9"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9"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9"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9"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9"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9"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9"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9"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101"/>
      <c r="AN19" s="102"/>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8"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6"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7"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7"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7"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7"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7"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7"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8" customFormat="1" ht="14.4" thickBot="1">
      <c r="AA76" s="30"/>
      <c r="AB76" s="30"/>
      <c r="AC76" s="30"/>
      <c r="AD76" s="30"/>
      <c r="AE76" s="30"/>
      <c r="AF76" s="30"/>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6"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9"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9"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3"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3" t="e">
        <f>Prelim_sec_CO2!AB13</f>
        <v>#REF!</v>
      </c>
      <c r="AK82" s="17" t="e">
        <f t="shared" si="9"/>
        <v>#REF!</v>
      </c>
      <c r="AL82" s="9" t="e">
        <f t="shared" si="10"/>
        <v>#REF!</v>
      </c>
    </row>
    <row r="89" spans="2:38">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row>
    <row r="90" spans="2:38">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row>
    <row r="106" spans="1:41" s="28"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6"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9"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9"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9"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9"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3"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5"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9"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6" t="e">
        <f t="shared" si="14"/>
        <v>#REF!</v>
      </c>
      <c r="AK116" s="18" t="e">
        <f t="shared" si="11"/>
        <v>#REF!</v>
      </c>
      <c r="AL116" s="9" t="e">
        <f t="shared" si="12"/>
        <v>#REF!</v>
      </c>
      <c r="AM116" s="17" t="e">
        <f t="shared" si="13"/>
        <v>#REF!</v>
      </c>
    </row>
    <row r="117" spans="2:43" ht="14.4">
      <c r="B117" s="39" t="s">
        <v>1081</v>
      </c>
      <c r="C117" s="117" t="e">
        <f>#REF!</f>
        <v>#REF!</v>
      </c>
      <c r="D117" s="117" t="e">
        <f>#REF!</f>
        <v>#REF!</v>
      </c>
      <c r="E117" s="117" t="e">
        <f>#REF!</f>
        <v>#REF!</v>
      </c>
      <c r="F117" s="117" t="e">
        <f>#REF!</f>
        <v>#REF!</v>
      </c>
      <c r="G117" s="117" t="e">
        <f>#REF!</f>
        <v>#REF!</v>
      </c>
      <c r="H117" s="117" t="e">
        <f>#REF!</f>
        <v>#REF!</v>
      </c>
      <c r="I117" s="117" t="e">
        <f>#REF!</f>
        <v>#REF!</v>
      </c>
      <c r="J117" s="117" t="e">
        <f>#REF!</f>
        <v>#REF!</v>
      </c>
      <c r="K117" s="117" t="e">
        <f>#REF!</f>
        <v>#REF!</v>
      </c>
      <c r="L117" s="117" t="e">
        <f>#REF!</f>
        <v>#REF!</v>
      </c>
      <c r="M117" s="117" t="e">
        <f>#REF!</f>
        <v>#REF!</v>
      </c>
      <c r="N117" s="117" t="e">
        <f>#REF!</f>
        <v>#REF!</v>
      </c>
      <c r="O117" s="117" t="e">
        <f>#REF!</f>
        <v>#REF!</v>
      </c>
      <c r="P117" s="117" t="e">
        <f>#REF!</f>
        <v>#REF!</v>
      </c>
      <c r="Q117" s="117" t="e">
        <f>#REF!</f>
        <v>#REF!</v>
      </c>
      <c r="R117" s="117" t="e">
        <f>#REF!</f>
        <v>#REF!</v>
      </c>
      <c r="S117" s="117" t="e">
        <f>#REF!</f>
        <v>#REF!</v>
      </c>
      <c r="T117" s="117" t="e">
        <f>#REF!</f>
        <v>#REF!</v>
      </c>
      <c r="U117" s="117" t="e">
        <f>#REF!</f>
        <v>#REF!</v>
      </c>
      <c r="V117" s="117" t="e">
        <f>#REF!</f>
        <v>#REF!</v>
      </c>
      <c r="W117" s="117" t="e">
        <f>#REF!</f>
        <v>#REF!</v>
      </c>
      <c r="X117" s="117" t="e">
        <f>#REF!</f>
        <v>#REF!</v>
      </c>
      <c r="Y117" s="117" t="e">
        <f>#REF!</f>
        <v>#REF!</v>
      </c>
      <c r="Z117" s="117" t="e">
        <f>#REF!</f>
        <v>#REF!</v>
      </c>
      <c r="AA117" s="117" t="e">
        <f>#REF!</f>
        <v>#REF!</v>
      </c>
      <c r="AB117" s="117" t="e">
        <f>#REF!</f>
        <v>#REF!</v>
      </c>
      <c r="AC117" s="117" t="e">
        <f>#REF!</f>
        <v>#REF!</v>
      </c>
      <c r="AD117" s="117" t="e">
        <f>#REF!</f>
        <v>#REF!</v>
      </c>
      <c r="AE117" s="117" t="e">
        <f>#REF!</f>
        <v>#REF!</v>
      </c>
      <c r="AF117" s="117" t="e">
        <f>#REF!</f>
        <v>#REF!</v>
      </c>
      <c r="AG117" s="117" t="e">
        <f>#REF!</f>
        <v>#REF!</v>
      </c>
      <c r="AH117" s="117" t="e">
        <f>#REF!</f>
        <v>#REF!</v>
      </c>
      <c r="AI117" s="117" t="e">
        <f>#REF!</f>
        <v>#REF!</v>
      </c>
      <c r="AJ117" s="118" t="e">
        <f>Prelim_sec_CO2!AB42</f>
        <v>#REF!</v>
      </c>
      <c r="AK117" s="18" t="e">
        <f t="shared" si="11"/>
        <v>#REF!</v>
      </c>
      <c r="AL117" s="9" t="e">
        <f t="shared" si="12"/>
        <v>#REF!</v>
      </c>
      <c r="AM117" s="17"/>
    </row>
    <row r="118" spans="2:43" ht="14.4">
      <c r="B118" s="39" t="s">
        <v>121</v>
      </c>
      <c r="C118" s="117" t="e">
        <f>#REF!</f>
        <v>#REF!</v>
      </c>
      <c r="D118" s="117" t="e">
        <f>#REF!</f>
        <v>#REF!</v>
      </c>
      <c r="E118" s="117" t="e">
        <f>#REF!</f>
        <v>#REF!</v>
      </c>
      <c r="F118" s="117" t="e">
        <f>#REF!</f>
        <v>#REF!</v>
      </c>
      <c r="G118" s="117" t="e">
        <f>#REF!</f>
        <v>#REF!</v>
      </c>
      <c r="H118" s="117" t="e">
        <f>#REF!</f>
        <v>#REF!</v>
      </c>
      <c r="I118" s="117" t="e">
        <f>#REF!</f>
        <v>#REF!</v>
      </c>
      <c r="J118" s="117" t="e">
        <f>#REF!</f>
        <v>#REF!</v>
      </c>
      <c r="K118" s="117" t="e">
        <f>#REF!</f>
        <v>#REF!</v>
      </c>
      <c r="L118" s="117" t="e">
        <f>#REF!</f>
        <v>#REF!</v>
      </c>
      <c r="M118" s="117" t="e">
        <f>#REF!</f>
        <v>#REF!</v>
      </c>
      <c r="N118" s="117" t="e">
        <f>#REF!</f>
        <v>#REF!</v>
      </c>
      <c r="O118" s="117" t="e">
        <f>#REF!</f>
        <v>#REF!</v>
      </c>
      <c r="P118" s="117" t="e">
        <f>#REF!</f>
        <v>#REF!</v>
      </c>
      <c r="Q118" s="117" t="e">
        <f>#REF!</f>
        <v>#REF!</v>
      </c>
      <c r="R118" s="117" t="e">
        <f>#REF!</f>
        <v>#REF!</v>
      </c>
      <c r="S118" s="117" t="e">
        <f>#REF!</f>
        <v>#REF!</v>
      </c>
      <c r="T118" s="117" t="e">
        <f>#REF!</f>
        <v>#REF!</v>
      </c>
      <c r="U118" s="117" t="e">
        <f>#REF!</f>
        <v>#REF!</v>
      </c>
      <c r="V118" s="117" t="e">
        <f>#REF!</f>
        <v>#REF!</v>
      </c>
      <c r="W118" s="117" t="e">
        <f>#REF!</f>
        <v>#REF!</v>
      </c>
      <c r="X118" s="117" t="e">
        <f>#REF!</f>
        <v>#REF!</v>
      </c>
      <c r="Y118" s="117" t="e">
        <f>#REF!</f>
        <v>#REF!</v>
      </c>
      <c r="Z118" s="117" t="e">
        <f>#REF!</f>
        <v>#REF!</v>
      </c>
      <c r="AA118" s="117" t="e">
        <f>#REF!</f>
        <v>#REF!</v>
      </c>
      <c r="AB118" s="117" t="e">
        <f>#REF!</f>
        <v>#REF!</v>
      </c>
      <c r="AC118" s="117" t="e">
        <f>#REF!</f>
        <v>#REF!</v>
      </c>
      <c r="AD118" s="117" t="e">
        <f>#REF!</f>
        <v>#REF!</v>
      </c>
      <c r="AE118" s="117" t="e">
        <f>#REF!</f>
        <v>#REF!</v>
      </c>
      <c r="AF118" s="117" t="e">
        <f>#REF!</f>
        <v>#REF!</v>
      </c>
      <c r="AG118" s="117" t="e">
        <f>#REF!</f>
        <v>#REF!</v>
      </c>
      <c r="AH118" s="117" t="e">
        <f>#REF!</f>
        <v>#REF!</v>
      </c>
      <c r="AI118" s="117" t="e">
        <f>#REF!</f>
        <v>#REF!</v>
      </c>
      <c r="AJ118" s="118" t="e">
        <f>Prelim_sec_CO2!AB43</f>
        <v>#REF!</v>
      </c>
      <c r="AK118" s="18" t="e">
        <f t="shared" si="11"/>
        <v>#REF!</v>
      </c>
      <c r="AL118" s="9" t="e">
        <f t="shared" si="12"/>
        <v>#REF!</v>
      </c>
      <c r="AM118" s="17"/>
    </row>
    <row r="119" spans="2:43">
      <c r="AH119" s="9"/>
      <c r="AI119" s="9"/>
      <c r="AJ119" s="9"/>
      <c r="AK119" s="9"/>
    </row>
    <row r="120" spans="2:43">
      <c r="AH120" s="9"/>
      <c r="AI120" s="9"/>
      <c r="AJ120" s="102"/>
      <c r="AK120" s="102"/>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5"/>
      <c r="AQ125" s="9"/>
    </row>
    <row r="126" spans="2:43">
      <c r="AI126" s="9"/>
      <c r="AJ126" s="9"/>
      <c r="AK126" s="9"/>
      <c r="AL126" s="9"/>
    </row>
    <row r="142" spans="1:41" s="28"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6"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9"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9"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9"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9"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9"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9" t="e">
        <f>AJ152-AJ151</f>
        <v>#REF!</v>
      </c>
      <c r="AK150" s="18" t="e">
        <f>AJ150/AI150-1</f>
        <v>#REF!</v>
      </c>
      <c r="AL150" s="9" t="e">
        <f t="shared" si="17"/>
        <v>#REF!</v>
      </c>
      <c r="AM150" s="17" t="e">
        <f t="shared" si="15"/>
        <v>#REF!</v>
      </c>
      <c r="AN150" s="17"/>
      <c r="AO150" s="9"/>
    </row>
    <row r="151" spans="2:43" ht="14.4">
      <c r="B151" s="39" t="s">
        <v>1081</v>
      </c>
      <c r="C151" s="40" t="e">
        <f>#REF!</f>
        <v>#REF!</v>
      </c>
      <c r="D151" s="40" t="e">
        <f>#REF!</f>
        <v>#REF!</v>
      </c>
      <c r="E151" s="40" t="e">
        <f>#REF!</f>
        <v>#REF!</v>
      </c>
      <c r="F151" s="40" t="e">
        <f>#REF!</f>
        <v>#REF!</v>
      </c>
      <c r="G151" s="40" t="e">
        <f>#REF!</f>
        <v>#REF!</v>
      </c>
      <c r="H151" s="40" t="e">
        <f>#REF!</f>
        <v>#REF!</v>
      </c>
      <c r="I151" s="40" t="e">
        <f>#REF!</f>
        <v>#REF!</v>
      </c>
      <c r="J151" s="40" t="e">
        <f>#REF!</f>
        <v>#REF!</v>
      </c>
      <c r="K151" s="40" t="e">
        <f>#REF!</f>
        <v>#REF!</v>
      </c>
      <c r="L151" s="40" t="e">
        <f>#REF!</f>
        <v>#REF!</v>
      </c>
      <c r="M151" s="40" t="e">
        <f>#REF!</f>
        <v>#REF!</v>
      </c>
      <c r="N151" s="40" t="e">
        <f>#REF!</f>
        <v>#REF!</v>
      </c>
      <c r="O151" s="40" t="e">
        <f>#REF!</f>
        <v>#REF!</v>
      </c>
      <c r="P151" s="40" t="e">
        <f>#REF!</f>
        <v>#REF!</v>
      </c>
      <c r="Q151" s="40" t="e">
        <f>#REF!</f>
        <v>#REF!</v>
      </c>
      <c r="R151" s="40" t="e">
        <f>#REF!</f>
        <v>#REF!</v>
      </c>
      <c r="S151" s="40" t="e">
        <f>#REF!</f>
        <v>#REF!</v>
      </c>
      <c r="T151" s="40" t="e">
        <f>#REF!</f>
        <v>#REF!</v>
      </c>
      <c r="U151" s="40" t="e">
        <f>#REF!</f>
        <v>#REF!</v>
      </c>
      <c r="V151" s="40" t="e">
        <f>#REF!</f>
        <v>#REF!</v>
      </c>
      <c r="W151" s="40" t="e">
        <f>#REF!</f>
        <v>#REF!</v>
      </c>
      <c r="X151" s="40" t="e">
        <f>#REF!</f>
        <v>#REF!</v>
      </c>
      <c r="Y151" s="40" t="e">
        <f>#REF!</f>
        <v>#REF!</v>
      </c>
      <c r="Z151" s="40" t="e">
        <f>#REF!</f>
        <v>#REF!</v>
      </c>
      <c r="AA151" s="40" t="e">
        <f>#REF!</f>
        <v>#REF!</v>
      </c>
      <c r="AB151" s="40" t="e">
        <f>#REF!</f>
        <v>#REF!</v>
      </c>
      <c r="AC151" s="40" t="e">
        <f>#REF!</f>
        <v>#REF!</v>
      </c>
      <c r="AD151" s="40" t="e">
        <f>#REF!</f>
        <v>#REF!</v>
      </c>
      <c r="AE151" s="40" t="e">
        <f>#REF!</f>
        <v>#REF!</v>
      </c>
      <c r="AF151" s="40" t="e">
        <f>#REF!</f>
        <v>#REF!</v>
      </c>
      <c r="AG151" s="40" t="e">
        <f>#REF!</f>
        <v>#REF!</v>
      </c>
      <c r="AH151" s="40" t="e">
        <f>#REF!</f>
        <v>#REF!</v>
      </c>
      <c r="AI151" s="40" t="e">
        <f>#REF!</f>
        <v>#REF!</v>
      </c>
      <c r="AJ151" s="118" t="e">
        <f>Prelim_sec_CO2!AB56</f>
        <v>#REF!</v>
      </c>
      <c r="AK151" s="18"/>
      <c r="AL151" s="9"/>
      <c r="AM151" s="17"/>
      <c r="AN151" s="17"/>
      <c r="AO151" s="9"/>
    </row>
    <row r="152" spans="2:43" ht="14.4">
      <c r="B152" s="39" t="s">
        <v>121</v>
      </c>
      <c r="C152" s="119" t="e">
        <f>#REF!</f>
        <v>#REF!</v>
      </c>
      <c r="D152" s="119" t="e">
        <f>#REF!</f>
        <v>#REF!</v>
      </c>
      <c r="E152" s="119" t="e">
        <f>#REF!</f>
        <v>#REF!</v>
      </c>
      <c r="F152" s="119" t="e">
        <f>#REF!</f>
        <v>#REF!</v>
      </c>
      <c r="G152" s="119" t="e">
        <f>#REF!</f>
        <v>#REF!</v>
      </c>
      <c r="H152" s="119" t="e">
        <f>#REF!</f>
        <v>#REF!</v>
      </c>
      <c r="I152" s="119" t="e">
        <f>#REF!</f>
        <v>#REF!</v>
      </c>
      <c r="J152" s="119" t="e">
        <f>#REF!</f>
        <v>#REF!</v>
      </c>
      <c r="K152" s="119" t="e">
        <f>#REF!</f>
        <v>#REF!</v>
      </c>
      <c r="L152" s="119" t="e">
        <f>#REF!</f>
        <v>#REF!</v>
      </c>
      <c r="M152" s="119" t="e">
        <f>#REF!</f>
        <v>#REF!</v>
      </c>
      <c r="N152" s="119" t="e">
        <f>#REF!</f>
        <v>#REF!</v>
      </c>
      <c r="O152" s="119" t="e">
        <f>#REF!</f>
        <v>#REF!</v>
      </c>
      <c r="P152" s="119" t="e">
        <f>#REF!</f>
        <v>#REF!</v>
      </c>
      <c r="Q152" s="119" t="e">
        <f>#REF!</f>
        <v>#REF!</v>
      </c>
      <c r="R152" s="119" t="e">
        <f>#REF!</f>
        <v>#REF!</v>
      </c>
      <c r="S152" s="119" t="e">
        <f>#REF!</f>
        <v>#REF!</v>
      </c>
      <c r="T152" s="119" t="e">
        <f>#REF!</f>
        <v>#REF!</v>
      </c>
      <c r="U152" s="119" t="e">
        <f>#REF!</f>
        <v>#REF!</v>
      </c>
      <c r="V152" s="119" t="e">
        <f>#REF!</f>
        <v>#REF!</v>
      </c>
      <c r="W152" s="119" t="e">
        <f>#REF!</f>
        <v>#REF!</v>
      </c>
      <c r="X152" s="119" t="e">
        <f>#REF!</f>
        <v>#REF!</v>
      </c>
      <c r="Y152" s="119" t="e">
        <f>#REF!</f>
        <v>#REF!</v>
      </c>
      <c r="Z152" s="119" t="e">
        <f>#REF!</f>
        <v>#REF!</v>
      </c>
      <c r="AA152" s="119" t="e">
        <f>#REF!</f>
        <v>#REF!</v>
      </c>
      <c r="AB152" s="119" t="e">
        <f>#REF!</f>
        <v>#REF!</v>
      </c>
      <c r="AC152" s="119" t="e">
        <f>#REF!</f>
        <v>#REF!</v>
      </c>
      <c r="AD152" s="119" t="e">
        <f>#REF!</f>
        <v>#REF!</v>
      </c>
      <c r="AE152" s="119" t="e">
        <f>#REF!</f>
        <v>#REF!</v>
      </c>
      <c r="AF152" s="119" t="e">
        <f>#REF!</f>
        <v>#REF!</v>
      </c>
      <c r="AG152" s="119" t="e">
        <f>#REF!</f>
        <v>#REF!</v>
      </c>
      <c r="AH152" s="119" t="e">
        <f>#REF!</f>
        <v>#REF!</v>
      </c>
      <c r="AI152" s="119" t="e">
        <f>#REF!</f>
        <v>#REF!</v>
      </c>
      <c r="AJ152" s="120"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2"/>
      <c r="AK155" s="102"/>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5"/>
      <c r="AQ159" s="9"/>
    </row>
    <row r="160" spans="2:43">
      <c r="AI160" s="9"/>
      <c r="AJ160" s="9"/>
      <c r="AK160" s="9"/>
      <c r="AL160" s="9"/>
    </row>
    <row r="177" spans="1:7" s="28" customFormat="1" ht="14.4" thickBot="1"/>
    <row r="178" spans="1:7">
      <c r="A178" t="s">
        <v>1086</v>
      </c>
    </row>
    <row r="182" spans="1:7" ht="14.4" thickBot="1">
      <c r="B182" s="121" t="s">
        <v>1087</v>
      </c>
      <c r="C182" s="122">
        <v>2023</v>
      </c>
      <c r="D182" s="122">
        <v>2022</v>
      </c>
      <c r="E182" s="122">
        <v>2021</v>
      </c>
      <c r="F182" s="122">
        <v>2020</v>
      </c>
      <c r="G182" s="122">
        <v>2019</v>
      </c>
    </row>
    <row r="183" spans="1:7" ht="14.4" thickBot="1">
      <c r="B183" s="123" t="s">
        <v>94</v>
      </c>
      <c r="C183" s="125" t="e">
        <f>AJ11</f>
        <v>#REF!</v>
      </c>
      <c r="D183" s="125" t="e">
        <f>AI11</f>
        <v>#REF!</v>
      </c>
      <c r="E183" s="125" t="e">
        <f>AH11</f>
        <v>#REF!</v>
      </c>
      <c r="F183" s="125" t="e">
        <f>AG11</f>
        <v>#REF!</v>
      </c>
      <c r="G183" s="124" t="e">
        <f>AF11</f>
        <v>#REF!</v>
      </c>
    </row>
    <row r="184" spans="1:7" ht="14.4" thickBot="1">
      <c r="B184" s="123" t="s">
        <v>95</v>
      </c>
      <c r="C184" s="125" t="e">
        <f t="shared" ref="C184:C188" si="20">AJ12</f>
        <v>#REF!</v>
      </c>
      <c r="D184" s="125" t="e">
        <f t="shared" ref="D184:D188" si="21">AI12</f>
        <v>#REF!</v>
      </c>
      <c r="E184" s="125" t="e">
        <f t="shared" ref="E184:E188" si="22">AH12</f>
        <v>#REF!</v>
      </c>
      <c r="F184" s="125" t="e">
        <f t="shared" ref="F184:F188" si="23">AG12</f>
        <v>#REF!</v>
      </c>
      <c r="G184" s="124" t="e">
        <f t="shared" ref="G184:G188" si="24">AF12</f>
        <v>#REF!</v>
      </c>
    </row>
    <row r="185" spans="1:7" ht="14.4" thickBot="1">
      <c r="B185" s="123" t="s">
        <v>98</v>
      </c>
      <c r="C185" s="125" t="e">
        <f t="shared" si="20"/>
        <v>#REF!</v>
      </c>
      <c r="D185" s="125" t="e">
        <f t="shared" si="21"/>
        <v>#REF!</v>
      </c>
      <c r="E185" s="125" t="e">
        <f t="shared" si="22"/>
        <v>#REF!</v>
      </c>
      <c r="F185" s="125" t="e">
        <f t="shared" si="23"/>
        <v>#REF!</v>
      </c>
      <c r="G185" s="124" t="e">
        <f t="shared" si="24"/>
        <v>#REF!</v>
      </c>
    </row>
    <row r="186" spans="1:7" ht="14.4" thickBot="1">
      <c r="B186" s="123" t="s">
        <v>96</v>
      </c>
      <c r="C186" s="125" t="e">
        <f t="shared" si="20"/>
        <v>#REF!</v>
      </c>
      <c r="D186" s="125" t="e">
        <f t="shared" si="21"/>
        <v>#REF!</v>
      </c>
      <c r="E186" s="125" t="e">
        <f t="shared" si="22"/>
        <v>#REF!</v>
      </c>
      <c r="F186" s="125" t="e">
        <f t="shared" si="23"/>
        <v>#REF!</v>
      </c>
      <c r="G186" s="124" t="e">
        <f t="shared" si="24"/>
        <v>#REF!</v>
      </c>
    </row>
    <row r="187" spans="1:7" ht="14.4" thickBot="1">
      <c r="B187" s="123" t="s">
        <v>1088</v>
      </c>
      <c r="C187" s="125" t="e">
        <f t="shared" si="20"/>
        <v>#REF!</v>
      </c>
      <c r="D187" s="125" t="e">
        <f t="shared" si="21"/>
        <v>#REF!</v>
      </c>
      <c r="E187" s="125" t="e">
        <f t="shared" si="22"/>
        <v>#REF!</v>
      </c>
      <c r="F187" s="125" t="e">
        <f t="shared" si="23"/>
        <v>#REF!</v>
      </c>
      <c r="G187" s="124" t="e">
        <f t="shared" si="24"/>
        <v>#REF!</v>
      </c>
    </row>
    <row r="188" spans="1:7" ht="14.4" thickBot="1">
      <c r="B188" s="126" t="s">
        <v>97</v>
      </c>
      <c r="C188" s="127" t="e">
        <f t="shared" si="20"/>
        <v>#REF!</v>
      </c>
      <c r="D188" s="127" t="e">
        <f t="shared" si="21"/>
        <v>#REF!</v>
      </c>
      <c r="E188" s="127" t="e">
        <f t="shared" si="22"/>
        <v>#REF!</v>
      </c>
      <c r="F188" s="127" t="e">
        <f t="shared" si="23"/>
        <v>#REF!</v>
      </c>
      <c r="G188" s="128" t="e">
        <f t="shared" si="24"/>
        <v>#REF!</v>
      </c>
    </row>
    <row r="189" spans="1:7" ht="36" customHeight="1" thickBot="1">
      <c r="B189" s="133" t="s">
        <v>1089</v>
      </c>
      <c r="C189" s="133"/>
      <c r="D189" s="133"/>
      <c r="E189" s="133"/>
      <c r="F189" s="133"/>
      <c r="G189" s="133"/>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8" customFormat="1" ht="14.4" thickBot="1">
      <c r="A1" s="29" t="s">
        <v>107</v>
      </c>
      <c r="B1" s="29" t="s">
        <v>106</v>
      </c>
    </row>
    <row r="2" spans="1:40">
      <c r="A2" s="64" t="s">
        <v>434</v>
      </c>
      <c r="AJ2" s="76"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6"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9">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9">
        <f>AJ10</f>
        <v>1750</v>
      </c>
      <c r="AK5" s="18" t="e">
        <f>AJ5/AI5-1</f>
        <v>#REF!</v>
      </c>
      <c r="AL5" s="9" t="e">
        <f>AJ5-AI5</f>
        <v>#REF!</v>
      </c>
      <c r="AM5" s="17" t="e">
        <f>AJ5/W5-1</f>
        <v>#REF!</v>
      </c>
      <c r="AN5" s="9" t="e">
        <f>AJ5-W5</f>
        <v>#REF!</v>
      </c>
    </row>
    <row r="6" spans="1:40" ht="14.4">
      <c r="B6" s="39"/>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18"/>
      <c r="AK6" s="9"/>
      <c r="AL6" s="17"/>
      <c r="AM6" s="17"/>
      <c r="AN6" s="9"/>
    </row>
    <row r="7" spans="1:40" ht="14.4">
      <c r="B7" s="3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7"/>
      <c r="AF11" s="27"/>
      <c r="AG11" s="27"/>
    </row>
    <row r="12" spans="1:40">
      <c r="Q12" s="27"/>
      <c r="AF12" s="27"/>
      <c r="AG12" s="27"/>
    </row>
    <row r="13" spans="1:40">
      <c r="Q13" s="9"/>
      <c r="AF13" s="9"/>
      <c r="AG13" s="9"/>
    </row>
    <row r="14" spans="1:40">
      <c r="Q14" s="27"/>
      <c r="AF14" s="18"/>
      <c r="AG14" s="18"/>
    </row>
    <row r="15" spans="1:40">
      <c r="Q15" s="27"/>
      <c r="AF15" s="18"/>
      <c r="AG15" s="18"/>
    </row>
    <row r="16" spans="1:40">
      <c r="Q16" s="9"/>
      <c r="AF16" s="9"/>
      <c r="AG16" s="9"/>
    </row>
    <row r="17" spans="1:37">
      <c r="Q17" s="27"/>
      <c r="AF17" s="18"/>
      <c r="AG17" s="18"/>
    </row>
    <row r="18" spans="1:37">
      <c r="Q18" s="27"/>
      <c r="AF18" s="18"/>
      <c r="AG18" s="18"/>
    </row>
    <row r="19" spans="1:37">
      <c r="Q19" s="9"/>
      <c r="AF19" s="9"/>
      <c r="AG19" s="9"/>
    </row>
    <row r="31" spans="1:37" s="28" customFormat="1" ht="14.4" thickBot="1"/>
    <row r="32" spans="1:37">
      <c r="A32" s="65"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8" customFormat="1" ht="14.4" thickBot="1"/>
    <row r="64" spans="1:1">
      <c r="A64" s="64"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6" t="s">
        <v>946</v>
      </c>
      <c r="B67" s="76" t="s">
        <v>124</v>
      </c>
      <c r="C67" s="80" t="e">
        <f>#REF!</f>
        <v>#REF!</v>
      </c>
      <c r="D67" s="80" t="e">
        <f>#REF!</f>
        <v>#REF!</v>
      </c>
      <c r="E67" s="80" t="e">
        <f>#REF!</f>
        <v>#REF!</v>
      </c>
      <c r="F67" s="80" t="e">
        <f>#REF!</f>
        <v>#REF!</v>
      </c>
      <c r="G67" s="80" t="e">
        <f>#REF!</f>
        <v>#REF!</v>
      </c>
      <c r="H67" s="80" t="e">
        <f>#REF!</f>
        <v>#REF!</v>
      </c>
      <c r="I67" s="80" t="e">
        <f>#REF!</f>
        <v>#REF!</v>
      </c>
      <c r="J67" s="80" t="e">
        <f>#REF!</f>
        <v>#REF!</v>
      </c>
      <c r="K67" s="80" t="e">
        <f>#REF!</f>
        <v>#REF!</v>
      </c>
      <c r="L67" s="80" t="e">
        <f>#REF!</f>
        <v>#REF!</v>
      </c>
      <c r="M67" s="80" t="e">
        <f>#REF!</f>
        <v>#REF!</v>
      </c>
      <c r="N67" s="80" t="e">
        <f>#REF!</f>
        <v>#REF!</v>
      </c>
      <c r="O67" s="80" t="e">
        <f>#REF!</f>
        <v>#REF!</v>
      </c>
      <c r="P67" s="80" t="e">
        <f>#REF!</f>
        <v>#REF!</v>
      </c>
      <c r="Q67" s="80" t="e">
        <f>#REF!</f>
        <v>#REF!</v>
      </c>
      <c r="R67" s="80" t="e">
        <f>#REF!</f>
        <v>#REF!</v>
      </c>
      <c r="S67" s="80" t="e">
        <f>#REF!</f>
        <v>#REF!</v>
      </c>
      <c r="T67" s="80" t="e">
        <f>#REF!</f>
        <v>#REF!</v>
      </c>
      <c r="U67" s="80" t="e">
        <f>#REF!</f>
        <v>#REF!</v>
      </c>
      <c r="V67" s="80" t="e">
        <f>#REF!</f>
        <v>#REF!</v>
      </c>
      <c r="W67" s="80" t="e">
        <f>#REF!</f>
        <v>#REF!</v>
      </c>
      <c r="X67" s="80" t="e">
        <f>#REF!</f>
        <v>#REF!</v>
      </c>
      <c r="Y67" s="80" t="e">
        <f>#REF!</f>
        <v>#REF!</v>
      </c>
      <c r="Z67" s="80" t="e">
        <f>#REF!</f>
        <v>#REF!</v>
      </c>
      <c r="AA67" s="80" t="e">
        <f>#REF!</f>
        <v>#REF!</v>
      </c>
      <c r="AB67" s="80" t="e">
        <f>#REF!</f>
        <v>#REF!</v>
      </c>
      <c r="AC67" s="80" t="e">
        <f>#REF!</f>
        <v>#REF!</v>
      </c>
      <c r="AD67" s="80" t="e">
        <f>#REF!</f>
        <v>#REF!</v>
      </c>
      <c r="AE67" s="80" t="e">
        <f>#REF!</f>
        <v>#REF!</v>
      </c>
      <c r="AF67" s="80" t="e">
        <f>#REF!</f>
        <v>#REF!</v>
      </c>
      <c r="AG67" s="80" t="e">
        <f>#REF!</f>
        <v>#REF!</v>
      </c>
      <c r="AH67" s="80" t="e">
        <f>#REF!</f>
        <v>#REF!</v>
      </c>
      <c r="AI67" s="80"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6" t="s">
        <v>946</v>
      </c>
      <c r="B69" s="76" t="s">
        <v>192</v>
      </c>
      <c r="C69" s="80" t="e">
        <f>#REF!</f>
        <v>#REF!</v>
      </c>
      <c r="D69" s="80" t="e">
        <f>#REF!</f>
        <v>#REF!</v>
      </c>
      <c r="E69" s="80" t="e">
        <f>#REF!</f>
        <v>#REF!</v>
      </c>
      <c r="F69" s="80" t="e">
        <f>#REF!</f>
        <v>#REF!</v>
      </c>
      <c r="G69" s="80" t="e">
        <f>#REF!</f>
        <v>#REF!</v>
      </c>
      <c r="H69" s="80" t="e">
        <f>#REF!</f>
        <v>#REF!</v>
      </c>
      <c r="I69" s="80" t="e">
        <f>#REF!</f>
        <v>#REF!</v>
      </c>
      <c r="J69" s="80" t="e">
        <f>#REF!</f>
        <v>#REF!</v>
      </c>
      <c r="K69" s="80" t="e">
        <f>#REF!</f>
        <v>#REF!</v>
      </c>
      <c r="L69" s="80" t="e">
        <f>#REF!</f>
        <v>#REF!</v>
      </c>
      <c r="M69" s="80" t="e">
        <f>#REF!</f>
        <v>#REF!</v>
      </c>
      <c r="N69" s="80" t="e">
        <f>#REF!</f>
        <v>#REF!</v>
      </c>
      <c r="O69" s="80" t="e">
        <f>#REF!</f>
        <v>#REF!</v>
      </c>
      <c r="P69" s="80" t="e">
        <f>#REF!</f>
        <v>#REF!</v>
      </c>
      <c r="Q69" s="80" t="e">
        <f>#REF!</f>
        <v>#REF!</v>
      </c>
      <c r="R69" s="80" t="e">
        <f>#REF!</f>
        <v>#REF!</v>
      </c>
      <c r="S69" s="80" t="e">
        <f>#REF!</f>
        <v>#REF!</v>
      </c>
      <c r="T69" s="80" t="e">
        <f>#REF!</f>
        <v>#REF!</v>
      </c>
      <c r="U69" s="80" t="e">
        <f>#REF!</f>
        <v>#REF!</v>
      </c>
      <c r="V69" s="80" t="e">
        <f>#REF!</f>
        <v>#REF!</v>
      </c>
      <c r="W69" s="80" t="e">
        <f>#REF!</f>
        <v>#REF!</v>
      </c>
      <c r="X69" s="80" t="e">
        <f>#REF!</f>
        <v>#REF!</v>
      </c>
      <c r="Y69" s="80" t="e">
        <f>#REF!</f>
        <v>#REF!</v>
      </c>
      <c r="Z69" s="80" t="e">
        <f>#REF!</f>
        <v>#REF!</v>
      </c>
      <c r="AA69" s="80" t="e">
        <f>#REF!</f>
        <v>#REF!</v>
      </c>
      <c r="AB69" s="80" t="e">
        <f>#REF!</f>
        <v>#REF!</v>
      </c>
      <c r="AC69" s="80" t="e">
        <f>#REF!</f>
        <v>#REF!</v>
      </c>
      <c r="AD69" s="80" t="e">
        <f>#REF!</f>
        <v>#REF!</v>
      </c>
      <c r="AE69" s="80" t="e">
        <f>#REF!</f>
        <v>#REF!</v>
      </c>
      <c r="AF69" s="80" t="e">
        <f>#REF!</f>
        <v>#REF!</v>
      </c>
      <c r="AG69" s="80" t="e">
        <f>#REF!</f>
        <v>#REF!</v>
      </c>
      <c r="AH69" s="80" t="e">
        <f>#REF!</f>
        <v>#REF!</v>
      </c>
      <c r="AI69" s="80"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8" customFormat="1" ht="14.4" thickBot="1">
      <c r="AA101" s="30"/>
      <c r="AB101" s="30"/>
      <c r="AC101" s="30"/>
      <c r="AD101" s="30"/>
      <c r="AE101" s="30"/>
      <c r="AF101" s="30"/>
    </row>
    <row r="102" spans="1:41">
      <c r="A102" s="64"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row>
    <row r="108" spans="1:41" ht="14.4">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row>
    <row r="130" spans="1:37" s="28" customFormat="1" ht="14.4" thickBot="1"/>
    <row r="131" spans="1:37">
      <c r="A131" s="64"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row>
    <row r="144" spans="1:37">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row>
    <row r="160" s="28" customFormat="1" ht="14.4" thickBot="1"/>
    <row r="161" spans="1:35">
      <c r="A161" s="64"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6"/>
      <c r="AF167" s="76">
        <v>2019</v>
      </c>
      <c r="AG167" s="76">
        <v>2020</v>
      </c>
      <c r="AH167" s="76">
        <v>2021</v>
      </c>
      <c r="AI167" s="76">
        <v>2022</v>
      </c>
    </row>
    <row r="168" spans="1:35">
      <c r="AE168" s="83" t="s">
        <v>944</v>
      </c>
      <c r="AF168" s="76">
        <v>957.96100000000001</v>
      </c>
      <c r="AG168" s="76">
        <v>889.89</v>
      </c>
      <c r="AH168" s="76">
        <v>924.26300000000003</v>
      </c>
      <c r="AI168" s="76">
        <v>937.31399999999996</v>
      </c>
    </row>
    <row r="169" spans="1:35">
      <c r="AE169" s="83" t="s">
        <v>945</v>
      </c>
      <c r="AF169" s="76">
        <v>832.45500000000004</v>
      </c>
      <c r="AG169" s="76">
        <v>734.88800000000003</v>
      </c>
      <c r="AH169" s="76">
        <v>786.17700000000002</v>
      </c>
      <c r="AI169" s="76">
        <v>797.09199999999998</v>
      </c>
    </row>
    <row r="170" spans="1:35">
      <c r="AE170" s="83"/>
      <c r="AF170" s="76">
        <f>SUM(AF168:AF169)</f>
        <v>1790.4160000000002</v>
      </c>
      <c r="AG170" s="76">
        <f t="shared" ref="AG170:AI170" si="2">SUM(AG168:AG169)</f>
        <v>1624.778</v>
      </c>
      <c r="AH170" s="76">
        <f t="shared" si="2"/>
        <v>1710.44</v>
      </c>
      <c r="AI170" s="76">
        <f t="shared" si="2"/>
        <v>1734.4059999999999</v>
      </c>
    </row>
    <row r="171" spans="1:35">
      <c r="AE171" s="83"/>
      <c r="AF171" s="76"/>
      <c r="AG171" s="80">
        <f>AG170/AF170-1</f>
        <v>-9.251369514124097E-2</v>
      </c>
      <c r="AH171" s="80">
        <f t="shared" ref="AH171:AI171" si="3">AH170/AG170-1</f>
        <v>5.2722279597581911E-2</v>
      </c>
      <c r="AI171" s="80">
        <f t="shared" si="3"/>
        <v>1.4011599354551985E-2</v>
      </c>
    </row>
    <row r="172" spans="1:35">
      <c r="R172" s="7"/>
      <c r="S172" s="7"/>
      <c r="T172" s="7"/>
      <c r="U172" s="7"/>
      <c r="V172" s="7"/>
      <c r="W172" s="7"/>
      <c r="X172" s="7"/>
      <c r="Y172" s="7"/>
      <c r="Z172" s="7"/>
      <c r="AA172" s="7"/>
      <c r="AB172" s="7"/>
      <c r="AC172" s="7"/>
      <c r="AD172" s="7"/>
    </row>
    <row r="189" spans="1:40" s="28" customFormat="1" ht="14.4" thickBot="1"/>
    <row r="190" spans="1:40" ht="14.4">
      <c r="A190" s="64"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8" customFormat="1" ht="14.4" thickBot="1"/>
    <row r="229" spans="1:40" ht="14.4">
      <c r="A229" s="64"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8" customFormat="1" ht="14.4" thickBot="1"/>
    <row r="261" spans="1:50">
      <c r="A261" s="64" t="s">
        <v>931</v>
      </c>
    </row>
    <row r="262" spans="1:50">
      <c r="C262" s="66">
        <v>43466</v>
      </c>
      <c r="D262" s="66">
        <v>43497</v>
      </c>
      <c r="E262" s="66">
        <v>43525</v>
      </c>
      <c r="F262" s="66">
        <v>43556</v>
      </c>
      <c r="G262" s="66">
        <v>43586</v>
      </c>
      <c r="H262" s="66">
        <v>43617</v>
      </c>
      <c r="I262" s="66">
        <v>43647</v>
      </c>
      <c r="J262" s="66">
        <v>43678</v>
      </c>
      <c r="K262" s="66">
        <v>43709</v>
      </c>
      <c r="L262" s="66">
        <v>43739</v>
      </c>
      <c r="M262" s="66">
        <v>43770</v>
      </c>
      <c r="N262" s="66">
        <v>43800</v>
      </c>
      <c r="O262" s="66">
        <v>43831</v>
      </c>
      <c r="P262" s="66">
        <v>43862</v>
      </c>
      <c r="Q262" s="66">
        <v>43891</v>
      </c>
      <c r="R262" s="66">
        <v>43922</v>
      </c>
      <c r="S262" s="66">
        <v>43952</v>
      </c>
      <c r="T262" s="66">
        <v>43983</v>
      </c>
      <c r="U262" s="66">
        <v>44013</v>
      </c>
      <c r="V262" s="66">
        <v>44044</v>
      </c>
      <c r="W262" s="66">
        <v>44075</v>
      </c>
      <c r="X262" s="66">
        <v>44105</v>
      </c>
      <c r="Y262" s="66">
        <v>44136</v>
      </c>
      <c r="Z262" s="66">
        <v>44166</v>
      </c>
      <c r="AA262" s="66">
        <v>44197</v>
      </c>
      <c r="AB262" s="66">
        <v>44228</v>
      </c>
      <c r="AC262" s="66">
        <v>44256</v>
      </c>
      <c r="AD262" s="66">
        <v>44287</v>
      </c>
      <c r="AE262" s="66">
        <v>44317</v>
      </c>
      <c r="AF262" s="66">
        <v>44348</v>
      </c>
      <c r="AG262" s="66">
        <v>44378</v>
      </c>
      <c r="AH262" s="66">
        <v>44409</v>
      </c>
      <c r="AI262" s="66">
        <v>44440</v>
      </c>
      <c r="AJ262" s="66">
        <v>44470</v>
      </c>
      <c r="AK262" s="66">
        <v>44501</v>
      </c>
      <c r="AL262" s="66">
        <v>44531</v>
      </c>
      <c r="AM262" s="66">
        <v>44562</v>
      </c>
      <c r="AN262" s="66">
        <v>44593</v>
      </c>
      <c r="AO262" s="66">
        <v>44621</v>
      </c>
      <c r="AP262" s="66">
        <v>44652</v>
      </c>
      <c r="AQ262" s="66">
        <v>44682</v>
      </c>
      <c r="AR262" s="66">
        <v>44713</v>
      </c>
      <c r="AS262" s="66">
        <v>44743</v>
      </c>
      <c r="AT262" s="66">
        <v>44774</v>
      </c>
      <c r="AU262" s="66">
        <v>44805</v>
      </c>
      <c r="AV262" s="66">
        <v>44835</v>
      </c>
      <c r="AW262" s="66">
        <v>44866</v>
      </c>
      <c r="AX262" s="66">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8" customFormat="1" ht="14.4" thickBot="1">
      <c r="AA289" s="30"/>
      <c r="AB289" s="30"/>
      <c r="AC289" s="30"/>
      <c r="AD289" s="30"/>
      <c r="AE289" s="30"/>
      <c r="AF289" s="30"/>
    </row>
    <row r="290" spans="1:50">
      <c r="A290" s="64" t="s">
        <v>932</v>
      </c>
    </row>
    <row r="292" spans="1:50">
      <c r="C292" s="66">
        <v>43466</v>
      </c>
      <c r="D292" s="66">
        <v>43497</v>
      </c>
      <c r="E292" s="66">
        <v>43525</v>
      </c>
      <c r="F292" s="66">
        <v>43556</v>
      </c>
      <c r="G292" s="66">
        <v>43586</v>
      </c>
      <c r="H292" s="66">
        <v>43617</v>
      </c>
      <c r="I292" s="66">
        <v>43647</v>
      </c>
      <c r="J292" s="66">
        <v>43678</v>
      </c>
      <c r="K292" s="66">
        <v>43709</v>
      </c>
      <c r="L292" s="66">
        <v>43739</v>
      </c>
      <c r="M292" s="66">
        <v>43770</v>
      </c>
      <c r="N292" s="66">
        <v>43800</v>
      </c>
      <c r="O292" s="66">
        <v>43831</v>
      </c>
      <c r="P292" s="66">
        <v>43862</v>
      </c>
      <c r="Q292" s="66">
        <v>43891</v>
      </c>
      <c r="R292" s="66">
        <v>43922</v>
      </c>
      <c r="S292" s="66">
        <v>43952</v>
      </c>
      <c r="T292" s="66">
        <v>43983</v>
      </c>
      <c r="U292" s="66">
        <v>44013</v>
      </c>
      <c r="V292" s="66">
        <v>44044</v>
      </c>
      <c r="W292" s="66">
        <v>44075</v>
      </c>
      <c r="X292" s="66">
        <v>44105</v>
      </c>
      <c r="Y292" s="66">
        <v>44136</v>
      </c>
      <c r="Z292" s="66">
        <v>44166</v>
      </c>
      <c r="AA292" s="66">
        <v>44197</v>
      </c>
      <c r="AB292" s="66">
        <v>44228</v>
      </c>
      <c r="AC292" s="66">
        <v>44256</v>
      </c>
      <c r="AD292" s="66">
        <v>44287</v>
      </c>
      <c r="AE292" s="66">
        <v>44317</v>
      </c>
      <c r="AF292" s="66">
        <v>44348</v>
      </c>
      <c r="AG292" s="66">
        <v>44378</v>
      </c>
      <c r="AH292" s="66">
        <v>44409</v>
      </c>
      <c r="AI292" s="66">
        <v>44440</v>
      </c>
      <c r="AJ292" s="66">
        <v>44470</v>
      </c>
      <c r="AK292" s="66">
        <v>44501</v>
      </c>
      <c r="AL292" s="66">
        <v>44531</v>
      </c>
      <c r="AM292" s="66">
        <v>44562</v>
      </c>
      <c r="AN292" s="66">
        <v>44593</v>
      </c>
      <c r="AO292" s="66">
        <v>44621</v>
      </c>
      <c r="AP292" s="66">
        <v>44652</v>
      </c>
      <c r="AQ292" s="66">
        <v>44682</v>
      </c>
      <c r="AR292" s="66">
        <v>44713</v>
      </c>
      <c r="AS292" s="66">
        <v>44743</v>
      </c>
      <c r="AT292" s="66">
        <v>44774</v>
      </c>
      <c r="AU292" s="66">
        <v>44805</v>
      </c>
      <c r="AV292" s="66">
        <v>44835</v>
      </c>
      <c r="AW292" s="66">
        <v>44866</v>
      </c>
      <c r="AX292" s="66">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7F48-A3EC-4912-B63A-4258657DD716}">
  <dimension ref="A1:AS25"/>
  <sheetViews>
    <sheetView showGridLines="0" tabSelected="1" zoomScale="70" zoomScaleNormal="70" workbookViewId="0">
      <selection activeCell="L13" sqref="L13"/>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5" s="28" customFormat="1" ht="14.4" thickBot="1">
      <c r="A1" s="29" t="s">
        <v>107</v>
      </c>
      <c r="B1" s="29" t="s">
        <v>106</v>
      </c>
    </row>
    <row r="2" spans="1:45">
      <c r="A2" t="s">
        <v>1173</v>
      </c>
    </row>
    <row r="3" spans="1:45">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1:45">
      <c r="C4" t="s">
        <v>12</v>
      </c>
      <c r="D4" t="s">
        <v>13</v>
      </c>
      <c r="E4" t="s">
        <v>14</v>
      </c>
      <c r="F4" t="s">
        <v>15</v>
      </c>
      <c r="G4" t="s">
        <v>16</v>
      </c>
      <c r="H4" t="s">
        <v>17</v>
      </c>
      <c r="I4" t="s">
        <v>18</v>
      </c>
      <c r="J4" t="s">
        <v>19</v>
      </c>
      <c r="K4" t="s">
        <v>20</v>
      </c>
      <c r="L4" t="s">
        <v>21</v>
      </c>
      <c r="M4" t="s">
        <v>22</v>
      </c>
      <c r="N4" t="s">
        <v>23</v>
      </c>
      <c r="O4" t="s">
        <v>24</v>
      </c>
      <c r="P4" t="s">
        <v>25</v>
      </c>
      <c r="Q4" t="s">
        <v>26</v>
      </c>
      <c r="R4" t="s">
        <v>27</v>
      </c>
      <c r="S4" t="s">
        <v>28</v>
      </c>
      <c r="T4" t="s">
        <v>29</v>
      </c>
      <c r="U4" t="s">
        <v>30</v>
      </c>
      <c r="V4" t="s">
        <v>31</v>
      </c>
      <c r="W4" t="s">
        <v>32</v>
      </c>
      <c r="X4" t="s">
        <v>33</v>
      </c>
      <c r="Y4" t="s">
        <v>34</v>
      </c>
      <c r="Z4" t="s">
        <v>35</v>
      </c>
      <c r="AA4" t="s">
        <v>36</v>
      </c>
      <c r="AB4" t="s">
        <v>37</v>
      </c>
      <c r="AC4" t="s">
        <v>38</v>
      </c>
      <c r="AD4" t="s">
        <v>39</v>
      </c>
      <c r="AE4" t="s">
        <v>40</v>
      </c>
      <c r="AF4" t="s">
        <v>41</v>
      </c>
      <c r="AG4" t="s">
        <v>42</v>
      </c>
      <c r="AH4" s="36" t="s">
        <v>195</v>
      </c>
      <c r="AI4" s="36" t="s">
        <v>213</v>
      </c>
      <c r="AJ4" s="36" t="s">
        <v>510</v>
      </c>
      <c r="AK4" s="36" t="s">
        <v>1096</v>
      </c>
      <c r="AL4" s="36" t="s">
        <v>1172</v>
      </c>
    </row>
    <row r="5" spans="1:45">
      <c r="B5" t="s">
        <v>113</v>
      </c>
      <c r="C5" s="9">
        <v>340.053</v>
      </c>
      <c r="D5" s="9">
        <v>347.63800000000003</v>
      </c>
      <c r="E5" s="9">
        <v>357.50799999999992</v>
      </c>
      <c r="F5" s="9">
        <v>372.74800000000005</v>
      </c>
      <c r="G5" s="9">
        <v>364.798</v>
      </c>
      <c r="H5" s="9">
        <v>361.67700000000002</v>
      </c>
      <c r="I5" s="9">
        <v>390.10600000000011</v>
      </c>
      <c r="J5" s="9">
        <v>371.78099999999995</v>
      </c>
      <c r="K5" s="9">
        <v>338.91499999999996</v>
      </c>
      <c r="L5" s="9">
        <v>360.08699999999988</v>
      </c>
      <c r="M5" s="9">
        <v>381.35199999999998</v>
      </c>
      <c r="N5" s="9">
        <v>368.15499999999997</v>
      </c>
      <c r="O5" s="9">
        <v>368.51499999999987</v>
      </c>
      <c r="P5" s="9">
        <v>386.34300000000007</v>
      </c>
      <c r="Q5" s="9">
        <v>372.75900000000001</v>
      </c>
      <c r="R5" s="9">
        <v>365.20900000000006</v>
      </c>
      <c r="S5" s="9">
        <v>323.71999999999991</v>
      </c>
      <c r="T5" s="9">
        <v>344.31399999999996</v>
      </c>
      <c r="U5" s="9">
        <v>357.66500000000008</v>
      </c>
      <c r="V5" s="9">
        <v>338.73900000000003</v>
      </c>
      <c r="W5" s="9">
        <v>336.11400000000003</v>
      </c>
      <c r="X5" s="9">
        <v>326.17599999999993</v>
      </c>
      <c r="Y5" s="9">
        <v>286.27200000000005</v>
      </c>
      <c r="Z5" s="9">
        <v>332.52</v>
      </c>
      <c r="AA5" s="9">
        <v>349.08799999999997</v>
      </c>
      <c r="AB5" s="9">
        <v>322.39099999999996</v>
      </c>
      <c r="AC5" s="9">
        <v>298.65200000000004</v>
      </c>
      <c r="AD5" s="9">
        <v>301.24699999999996</v>
      </c>
      <c r="AE5" s="9">
        <v>343.86500000000001</v>
      </c>
      <c r="AF5" s="6">
        <v>346.66200000000003</v>
      </c>
      <c r="AG5" s="9">
        <v>318.57499999999993</v>
      </c>
      <c r="AH5" s="38">
        <v>324.94199999999989</v>
      </c>
      <c r="AI5" s="38">
        <v>339.80100000000004</v>
      </c>
      <c r="AJ5" s="38">
        <v>313.24099999999999</v>
      </c>
      <c r="AK5" s="38">
        <v>303.899</v>
      </c>
      <c r="AL5" s="38">
        <v>331.11199999999997</v>
      </c>
    </row>
    <row r="6" spans="1:45">
      <c r="B6" t="s">
        <v>114</v>
      </c>
      <c r="C6" s="9">
        <v>226.13499999999999</v>
      </c>
      <c r="D6" s="9">
        <v>227.17599999999993</v>
      </c>
      <c r="E6" s="9">
        <v>228.31100000000004</v>
      </c>
      <c r="F6" s="9">
        <v>225.52799999999991</v>
      </c>
      <c r="G6" s="9">
        <v>228.23500000000001</v>
      </c>
      <c r="H6" s="9">
        <v>231.21299999999997</v>
      </c>
      <c r="I6" s="9">
        <v>239.89999999999998</v>
      </c>
      <c r="J6" s="9">
        <v>240.13499999999999</v>
      </c>
      <c r="K6" s="9">
        <v>222.79299999999989</v>
      </c>
      <c r="L6" s="9">
        <v>225.62199999999996</v>
      </c>
      <c r="M6" s="9">
        <v>239.62399999999991</v>
      </c>
      <c r="N6" s="9">
        <v>230.53300000000002</v>
      </c>
      <c r="O6" s="9">
        <v>231.32300000000009</v>
      </c>
      <c r="P6" s="9">
        <v>241.58299999999997</v>
      </c>
      <c r="Q6" s="9">
        <v>238.1339999999999</v>
      </c>
      <c r="R6" s="9">
        <v>227.32499999999993</v>
      </c>
      <c r="S6" s="9">
        <v>207.79099999999994</v>
      </c>
      <c r="T6" s="9">
        <v>216.72100000000012</v>
      </c>
      <c r="U6" s="9">
        <v>225.94299999999998</v>
      </c>
      <c r="V6" s="9">
        <v>223.22300000000007</v>
      </c>
      <c r="W6" s="9">
        <v>220.90500000000009</v>
      </c>
      <c r="X6" s="9">
        <v>221.78899999999999</v>
      </c>
      <c r="Y6" s="9">
        <v>201.04899999999998</v>
      </c>
      <c r="Z6" s="9">
        <v>222.721</v>
      </c>
      <c r="AA6" s="9">
        <v>233.94800000000009</v>
      </c>
      <c r="AB6" s="9">
        <v>239.57500000000005</v>
      </c>
      <c r="AC6" s="9">
        <v>231.57799999999997</v>
      </c>
      <c r="AD6" s="9">
        <v>233.005</v>
      </c>
      <c r="AE6" s="9">
        <v>253.76499999999999</v>
      </c>
      <c r="AF6" s="6">
        <v>254.86099999999999</v>
      </c>
      <c r="AG6" s="9">
        <v>232.68200000000002</v>
      </c>
      <c r="AH6" s="38">
        <v>244.74599999999998</v>
      </c>
      <c r="AI6" s="38">
        <v>260.24199999999996</v>
      </c>
      <c r="AJ6" s="38">
        <v>244.84899999999993</v>
      </c>
      <c r="AK6" s="38">
        <v>239.39699999999993</v>
      </c>
      <c r="AL6" s="38">
        <v>256.12800000000004</v>
      </c>
    </row>
    <row r="7" spans="1:45">
      <c r="B7" t="s">
        <v>115</v>
      </c>
      <c r="C7" s="9">
        <v>1062.943</v>
      </c>
      <c r="D7" s="9">
        <v>1029.5729999999999</v>
      </c>
      <c r="E7" s="9">
        <v>1081.5740000000001</v>
      </c>
      <c r="F7" s="9">
        <v>1071.942</v>
      </c>
      <c r="G7" s="9">
        <v>1089.3980000000001</v>
      </c>
      <c r="H7" s="9">
        <v>1099.462</v>
      </c>
      <c r="I7" s="9">
        <v>1132.9769999999999</v>
      </c>
      <c r="J7" s="9">
        <v>1135.6840000000002</v>
      </c>
      <c r="K7" s="9">
        <v>1106.6880000000001</v>
      </c>
      <c r="L7" s="9">
        <v>1086.346</v>
      </c>
      <c r="M7" s="9">
        <v>1077.614</v>
      </c>
      <c r="N7" s="9">
        <v>1055.7280000000001</v>
      </c>
      <c r="O7" s="9">
        <v>1040.2339999999999</v>
      </c>
      <c r="P7" s="9">
        <v>1031.627</v>
      </c>
      <c r="Q7" s="9">
        <v>1070.2919999999999</v>
      </c>
      <c r="R7" s="9">
        <v>1016.028</v>
      </c>
      <c r="S7" s="9">
        <v>1023.6410000000001</v>
      </c>
      <c r="T7" s="9">
        <v>1011.117</v>
      </c>
      <c r="U7" s="9">
        <v>977.99899999999991</v>
      </c>
      <c r="V7" s="9">
        <v>858.49199999999996</v>
      </c>
      <c r="W7" s="9">
        <v>924.41999999999985</v>
      </c>
      <c r="X7" s="9">
        <v>928.93299999999988</v>
      </c>
      <c r="Y7" s="9">
        <v>942.89099999999996</v>
      </c>
      <c r="Z7" s="9">
        <v>963.24699999999996</v>
      </c>
      <c r="AA7" s="9">
        <v>973.14800000000014</v>
      </c>
      <c r="AB7" s="9">
        <v>955.10399999999993</v>
      </c>
      <c r="AC7" s="9">
        <v>953.4190000000001</v>
      </c>
      <c r="AD7" s="9">
        <v>971.0139999999999</v>
      </c>
      <c r="AE7" s="9">
        <v>1001.425</v>
      </c>
      <c r="AF7" s="6">
        <v>1006.926</v>
      </c>
      <c r="AG7" s="9">
        <v>953.43400000000008</v>
      </c>
      <c r="AH7" s="38">
        <v>976.93900000000008</v>
      </c>
      <c r="AI7" s="38">
        <v>964.31999999999994</v>
      </c>
      <c r="AJ7" s="38">
        <v>963.79699999999991</v>
      </c>
      <c r="AK7" s="38">
        <v>954.875</v>
      </c>
      <c r="AL7" s="38">
        <v>960.30299999999988</v>
      </c>
    </row>
    <row r="8" spans="1:45">
      <c r="B8" t="s">
        <v>116</v>
      </c>
      <c r="C8" s="9">
        <v>1583.413</v>
      </c>
      <c r="D8" s="9">
        <v>1563.885</v>
      </c>
      <c r="E8" s="9">
        <v>1587.3619999999999</v>
      </c>
      <c r="F8" s="9">
        <v>1600.721</v>
      </c>
      <c r="G8" s="9">
        <v>1640.557</v>
      </c>
      <c r="H8" s="9">
        <v>1675.479</v>
      </c>
      <c r="I8" s="9">
        <v>1725.191</v>
      </c>
      <c r="J8" s="9">
        <v>1744.7570000000001</v>
      </c>
      <c r="K8" s="9">
        <v>1782.155</v>
      </c>
      <c r="L8" s="9">
        <v>1828.345</v>
      </c>
      <c r="M8" s="9">
        <v>1884.0820000000001</v>
      </c>
      <c r="N8" s="9">
        <v>1855.6119999999999</v>
      </c>
      <c r="O8" s="9">
        <v>1895.126</v>
      </c>
      <c r="P8" s="9">
        <v>1912.1120000000001</v>
      </c>
      <c r="Q8" s="9">
        <v>1966.87</v>
      </c>
      <c r="R8" s="9">
        <v>1987.4650000000001</v>
      </c>
      <c r="S8" s="9">
        <v>2018.6110000000001</v>
      </c>
      <c r="T8" s="9">
        <v>2021.1</v>
      </c>
      <c r="U8" s="9">
        <v>1890.702</v>
      </c>
      <c r="V8" s="9">
        <v>1826.931</v>
      </c>
      <c r="W8" s="9">
        <v>1842.3130000000001</v>
      </c>
      <c r="X8" s="9">
        <v>1808.271</v>
      </c>
      <c r="Y8" s="9">
        <v>1771.596</v>
      </c>
      <c r="Z8" s="9">
        <v>1791.2180000000001</v>
      </c>
      <c r="AA8" s="9">
        <v>1809.471</v>
      </c>
      <c r="AB8" s="9">
        <v>1833.2829999999999</v>
      </c>
      <c r="AC8" s="9">
        <v>1865.4</v>
      </c>
      <c r="AD8" s="9">
        <v>1883.3300000000002</v>
      </c>
      <c r="AE8" s="9">
        <v>1914.6309999999999</v>
      </c>
      <c r="AF8" s="6">
        <v>1920.9839999999999</v>
      </c>
      <c r="AG8" s="9">
        <v>1630.3609999999999</v>
      </c>
      <c r="AH8" s="38">
        <v>1806.7339999999999</v>
      </c>
      <c r="AI8" s="38">
        <v>1842.336</v>
      </c>
      <c r="AJ8" s="38">
        <v>1854.9659999999999</v>
      </c>
      <c r="AK8" s="38">
        <v>1863.4869999999999</v>
      </c>
      <c r="AL8" s="38">
        <v>1871.4750000000001</v>
      </c>
    </row>
    <row r="9" spans="1:45">
      <c r="B9" t="s">
        <v>432</v>
      </c>
      <c r="C9" s="9">
        <v>1825.77</v>
      </c>
      <c r="D9" s="9">
        <v>1824.579</v>
      </c>
      <c r="E9" s="9">
        <v>1838.9680000000001</v>
      </c>
      <c r="F9" s="9">
        <v>1914.761</v>
      </c>
      <c r="G9" s="9">
        <v>1939.7719999999999</v>
      </c>
      <c r="H9" s="9">
        <v>1957.2929999999999</v>
      </c>
      <c r="I9" s="9">
        <v>2030.106</v>
      </c>
      <c r="J9" s="9">
        <v>2097.7930000000001</v>
      </c>
      <c r="K9" s="9">
        <v>2186.4580000000001</v>
      </c>
      <c r="L9" s="9">
        <v>2199.5439999999999</v>
      </c>
      <c r="M9" s="9">
        <v>2306.0540000000001</v>
      </c>
      <c r="N9" s="9">
        <v>2268.317</v>
      </c>
      <c r="O9" s="9">
        <v>2284.806</v>
      </c>
      <c r="P9" s="9">
        <v>2315.2979999999998</v>
      </c>
      <c r="Q9" s="9">
        <v>2345.944</v>
      </c>
      <c r="R9" s="9">
        <v>2411.5189999999998</v>
      </c>
      <c r="S9" s="9">
        <v>2356.1410000000001</v>
      </c>
      <c r="T9" s="9">
        <v>2422.0100000000002</v>
      </c>
      <c r="U9" s="9">
        <v>2371.029</v>
      </c>
      <c r="V9" s="9">
        <v>2156.5819999999999</v>
      </c>
      <c r="W9" s="9">
        <v>2270.0630000000001</v>
      </c>
      <c r="X9" s="9">
        <v>2169.6819999999998</v>
      </c>
      <c r="Y9" s="9">
        <v>2034.67</v>
      </c>
      <c r="Z9" s="9">
        <v>2049.3119999999999</v>
      </c>
      <c r="AA9" s="9">
        <v>2048.3719999999998</v>
      </c>
      <c r="AB9" s="9">
        <v>1911.848</v>
      </c>
      <c r="AC9" s="9">
        <v>1819.9949999999999</v>
      </c>
      <c r="AD9" s="9">
        <v>1742.606</v>
      </c>
      <c r="AE9" s="9">
        <v>1764.5350000000001</v>
      </c>
      <c r="AF9" s="6">
        <v>1617.56</v>
      </c>
      <c r="AG9" s="9">
        <v>1450.1959999999999</v>
      </c>
      <c r="AH9" s="38">
        <v>1552.55</v>
      </c>
      <c r="AI9" s="38">
        <v>1538.519</v>
      </c>
      <c r="AJ9" s="38">
        <v>1421.7470000000001</v>
      </c>
      <c r="AK9" s="38">
        <v>1427.4380000000001</v>
      </c>
      <c r="AL9" s="38">
        <v>1485.376</v>
      </c>
    </row>
    <row r="10" spans="1:45">
      <c r="B10" t="s">
        <v>121</v>
      </c>
      <c r="C10" s="9">
        <v>5038.3140000000003</v>
      </c>
      <c r="D10" s="9">
        <v>4992.8500000000004</v>
      </c>
      <c r="E10" s="9">
        <v>5093.723</v>
      </c>
      <c r="F10" s="9">
        <v>5185.6989999999996</v>
      </c>
      <c r="G10" s="9">
        <v>5262.76</v>
      </c>
      <c r="H10" s="9">
        <v>5325.1229999999996</v>
      </c>
      <c r="I10" s="9">
        <v>5518.28</v>
      </c>
      <c r="J10" s="9">
        <v>5590.1509999999998</v>
      </c>
      <c r="K10" s="9">
        <v>5637.009</v>
      </c>
      <c r="L10" s="9">
        <v>5699.9449999999997</v>
      </c>
      <c r="M10" s="9">
        <v>5888.7259999999997</v>
      </c>
      <c r="N10" s="9">
        <v>5778.3450000000003</v>
      </c>
      <c r="O10" s="9">
        <v>5820.0060000000003</v>
      </c>
      <c r="P10" s="9">
        <v>5886.9639999999999</v>
      </c>
      <c r="Q10" s="9">
        <v>5994</v>
      </c>
      <c r="R10" s="9">
        <v>6007.5460000000003</v>
      </c>
      <c r="S10" s="9">
        <v>5929.9040000000005</v>
      </c>
      <c r="T10" s="9">
        <v>6015.2619999999997</v>
      </c>
      <c r="U10" s="9">
        <v>5823.3379999999997</v>
      </c>
      <c r="V10" s="9">
        <v>5403.9679999999998</v>
      </c>
      <c r="W10" s="9">
        <v>5593.8159999999998</v>
      </c>
      <c r="X10" s="9">
        <v>5454.8509999999997</v>
      </c>
      <c r="Y10" s="9">
        <v>5236.4780000000001</v>
      </c>
      <c r="Z10" s="9">
        <v>5359.0169999999998</v>
      </c>
      <c r="AA10" s="9">
        <v>5414.0280000000002</v>
      </c>
      <c r="AB10" s="9">
        <v>5262.2</v>
      </c>
      <c r="AC10" s="9">
        <v>5169.0439999999999</v>
      </c>
      <c r="AD10" s="9">
        <v>5131.2030000000004</v>
      </c>
      <c r="AE10" s="9">
        <v>5278.2219999999998</v>
      </c>
      <c r="AF10" s="9">
        <v>5146.9930000000004</v>
      </c>
      <c r="AG10" s="9">
        <v>4585.2470000000003</v>
      </c>
      <c r="AH10" s="38">
        <v>4905.91</v>
      </c>
      <c r="AI10" s="38">
        <v>4945.2169999999996</v>
      </c>
      <c r="AJ10" s="38">
        <v>4798.6000000000004</v>
      </c>
      <c r="AK10" s="38">
        <v>4789.0940000000001</v>
      </c>
      <c r="AL10" s="38">
        <v>4904.3950000000004</v>
      </c>
    </row>
    <row r="11" spans="1:45">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17"/>
      <c r="AK11" s="17"/>
      <c r="AL11" s="9"/>
      <c r="AM11" s="25"/>
      <c r="AN11" s="17"/>
      <c r="AO11" s="9"/>
    </row>
    <row r="12" spans="1:45">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17"/>
      <c r="AK12" s="17"/>
      <c r="AL12" s="9"/>
      <c r="AM12" s="17"/>
      <c r="AN12" s="17"/>
      <c r="AO12" s="9"/>
    </row>
    <row r="13" spans="1:45">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L13" s="9"/>
      <c r="AM13" s="17"/>
      <c r="AN13" s="101"/>
      <c r="AO13" s="102"/>
      <c r="AP13" s="4"/>
    </row>
    <row r="14" spans="1:45">
      <c r="AM14" s="13"/>
      <c r="AQ14" s="11"/>
      <c r="AR14" s="11"/>
      <c r="AS14" s="11"/>
    </row>
    <row r="15" spans="1:45">
      <c r="AM15" s="13"/>
      <c r="AQ15" s="11"/>
      <c r="AR15" s="11"/>
      <c r="AS15" s="11"/>
    </row>
    <row r="16" spans="1:45">
      <c r="AL16" s="13"/>
      <c r="AP16" s="11"/>
      <c r="AQ16" s="11"/>
      <c r="AR16" s="11"/>
    </row>
    <row r="17" spans="14:44">
      <c r="Y17" s="9"/>
      <c r="Z17" s="9"/>
      <c r="AA17" s="9"/>
      <c r="AB17" s="9"/>
      <c r="AC17" s="9"/>
      <c r="AD17" s="9"/>
      <c r="AL17" s="13"/>
      <c r="AP17" s="11"/>
      <c r="AQ17" s="11"/>
      <c r="AR17" s="11"/>
    </row>
    <row r="18" spans="14:44">
      <c r="Y18" s="9"/>
      <c r="Z18" s="9"/>
      <c r="AA18" s="9"/>
      <c r="AB18" s="9"/>
      <c r="AC18" s="9"/>
      <c r="AD18" s="9"/>
      <c r="AP18" s="11"/>
      <c r="AQ18" s="11"/>
      <c r="AR18" s="11"/>
    </row>
    <row r="19" spans="14:44">
      <c r="Y19" s="9"/>
      <c r="Z19" s="9"/>
      <c r="AA19" s="9"/>
      <c r="AB19" s="9"/>
      <c r="AC19" s="9"/>
      <c r="AD19" s="9"/>
      <c r="AP19" s="11"/>
      <c r="AQ19" s="11"/>
      <c r="AR19" s="11"/>
    </row>
    <row r="20" spans="14:44">
      <c r="Y20" s="9"/>
      <c r="Z20" s="9"/>
      <c r="AA20" s="9"/>
      <c r="AB20" s="9"/>
      <c r="AC20" s="9"/>
      <c r="AD20" s="9"/>
      <c r="AP20" s="11"/>
      <c r="AQ20" s="11"/>
      <c r="AR20" s="11"/>
    </row>
    <row r="21" spans="14:44">
      <c r="AL21" s="13"/>
      <c r="AP21" s="11"/>
      <c r="AQ21" s="11"/>
      <c r="AR21" s="11"/>
    </row>
    <row r="22" spans="14:44">
      <c r="AL22" s="13"/>
      <c r="AP22" s="11"/>
      <c r="AQ22" s="11"/>
      <c r="AR22" s="11"/>
    </row>
    <row r="23" spans="14:44">
      <c r="AL23" s="13"/>
      <c r="AP23" s="11"/>
      <c r="AQ23" s="11"/>
      <c r="AR23" s="11"/>
    </row>
    <row r="24" spans="14:44">
      <c r="N24" s="9"/>
      <c r="O24" s="9"/>
      <c r="P24" s="9"/>
      <c r="Q24" s="9"/>
      <c r="R24" s="9"/>
      <c r="S24" s="9"/>
      <c r="T24" s="9"/>
      <c r="U24" s="9"/>
      <c r="V24" s="9"/>
      <c r="W24" s="9"/>
      <c r="X24" s="9"/>
      <c r="Y24" s="9"/>
      <c r="Z24" s="9"/>
      <c r="AA24" s="9"/>
      <c r="AB24" s="9"/>
      <c r="AC24" s="9"/>
      <c r="AD24" s="9"/>
      <c r="AL24" s="13"/>
      <c r="AP24" s="11"/>
      <c r="AQ24" s="11"/>
      <c r="AR24" s="11"/>
    </row>
    <row r="25" spans="14:44">
      <c r="N25" s="21"/>
      <c r="O25" s="21"/>
      <c r="P25" s="21"/>
      <c r="Q25" s="21"/>
      <c r="R25" s="21"/>
      <c r="S25" s="21"/>
      <c r="T25" s="21"/>
      <c r="U25" s="21"/>
      <c r="V25" s="21"/>
      <c r="W25" s="21"/>
      <c r="X25" s="21"/>
      <c r="Y25" s="21"/>
      <c r="Z25" s="21"/>
      <c r="AA25" s="21"/>
      <c r="AB25" s="21"/>
      <c r="AC25" s="21"/>
      <c r="AD25" s="21"/>
      <c r="AL25" s="13"/>
      <c r="AP25" s="11"/>
      <c r="AQ25" s="11"/>
      <c r="AR25" s="11"/>
    </row>
  </sheetData>
  <phoneticPr fontId="1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6"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8"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7"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7"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7"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7"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7"/>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8" t="s">
        <v>1050</v>
      </c>
      <c r="C9" s="6"/>
    </row>
    <row r="10" spans="1:59" ht="15.6">
      <c r="A10" s="5" t="s">
        <v>337</v>
      </c>
      <c r="B10" s="37"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7"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7"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7"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7"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7"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7"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7"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7"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7"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7"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7"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7"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7"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6" t="s">
        <v>1048</v>
      </c>
    </row>
    <row r="26" spans="1:14">
      <c r="A26" s="108" t="s">
        <v>196</v>
      </c>
    </row>
    <row r="27" spans="1:14" ht="15.6">
      <c r="A27" s="8" t="s">
        <v>1034</v>
      </c>
      <c r="B27" s="37"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7"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7"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7"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7"/>
      <c r="C31" s="10"/>
      <c r="D31" s="10"/>
      <c r="E31" s="10"/>
      <c r="F31" s="10"/>
      <c r="G31" s="10"/>
      <c r="H31" s="10"/>
      <c r="I31" s="10"/>
      <c r="J31" s="10"/>
      <c r="K31" s="10"/>
      <c r="L31" s="10"/>
      <c r="M31" s="10"/>
      <c r="N31" s="10"/>
    </row>
    <row r="32" spans="1:14" ht="15.6">
      <c r="A32" s="108" t="s">
        <v>1049</v>
      </c>
      <c r="B32" s="37"/>
      <c r="C32" s="10"/>
      <c r="D32" s="10"/>
      <c r="E32" s="10"/>
      <c r="F32" s="10"/>
      <c r="G32" s="10"/>
      <c r="H32" s="10"/>
      <c r="I32" s="10"/>
      <c r="J32" s="10"/>
      <c r="K32" s="10"/>
      <c r="L32" s="10"/>
      <c r="M32" s="10"/>
      <c r="N32" s="10"/>
    </row>
    <row r="33" spans="1:14" ht="15.6">
      <c r="A33" s="8" t="s">
        <v>1031</v>
      </c>
      <c r="B33" s="37"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7"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7"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7"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7"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7"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7"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7"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7"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7"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7"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7"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7"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7"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7"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6" t="s">
        <v>1051</v>
      </c>
    </row>
    <row r="50" spans="1:18">
      <c r="A50" t="s">
        <v>1052</v>
      </c>
      <c r="P50" s="8" t="s">
        <v>1053</v>
      </c>
    </row>
    <row r="51" spans="1:18">
      <c r="A51" s="108"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8"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7"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11" t="s">
        <v>1035</v>
      </c>
      <c r="Z1" s="111"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6"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8"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9"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4"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10"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7"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7"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2" t="s">
        <v>6</v>
      </c>
      <c r="B10" s="37"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2" t="s">
        <v>7</v>
      </c>
      <c r="B11" s="37"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2" t="s">
        <v>8</v>
      </c>
      <c r="B12" s="37"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7"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7"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7"/>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10" t="s">
        <v>1058</v>
      </c>
      <c r="B16" s="37"/>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7"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7"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7"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2" t="s">
        <v>45</v>
      </c>
      <c r="B20" s="37"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2" t="s">
        <v>46</v>
      </c>
      <c r="B21" s="37"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2" t="s">
        <v>47</v>
      </c>
      <c r="B22" s="37"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2" t="s">
        <v>48</v>
      </c>
      <c r="B23" s="37"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2" t="s">
        <v>49</v>
      </c>
      <c r="B24" s="37"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2" t="s">
        <v>50</v>
      </c>
      <c r="B25" s="37"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7"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7"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6"/>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10"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7"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7"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7"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7"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3" t="s">
        <v>57</v>
      </c>
      <c r="B34" s="37"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3" t="s">
        <v>58</v>
      </c>
      <c r="B35" s="37"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3" t="s">
        <v>59</v>
      </c>
      <c r="B36" s="37"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3" t="s">
        <v>60</v>
      </c>
      <c r="B37" s="37"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3" t="s">
        <v>61</v>
      </c>
      <c r="B38" s="37"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3" t="s">
        <v>62</v>
      </c>
      <c r="B39" s="37"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3" t="s">
        <v>63</v>
      </c>
      <c r="B40" s="37"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3" t="s">
        <v>64</v>
      </c>
      <c r="B41" s="37"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7"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7"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7"/>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10" t="s">
        <v>1060</v>
      </c>
      <c r="B45" s="37"/>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7"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7"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7"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3" t="s">
        <v>72</v>
      </c>
      <c r="B49" s="37"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3" t="s">
        <v>73</v>
      </c>
      <c r="B50" s="37"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3" t="s">
        <v>74</v>
      </c>
      <c r="B51" s="37"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3" t="s">
        <v>75</v>
      </c>
      <c r="B52" s="37"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3" t="s">
        <v>76</v>
      </c>
      <c r="B53" s="37"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3" t="s">
        <v>77</v>
      </c>
      <c r="B54" s="37"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3" t="s">
        <v>78</v>
      </c>
      <c r="B55" s="37"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7"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7"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10"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7"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7"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7"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2" t="s">
        <v>84</v>
      </c>
      <c r="B63" s="37"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2" t="s">
        <v>85</v>
      </c>
      <c r="B64" s="37"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2" t="s">
        <v>86</v>
      </c>
      <c r="B65" s="37"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7"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7"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7"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5" t="e">
        <f>VLOOKUP($B2&amp;"|"&amp;G$1,#REF!,2,0)</f>
        <v>#REF!</v>
      </c>
      <c r="H2" s="35" t="e">
        <f>VLOOKUP($B2&amp;"|"&amp;H$1,#REF!,2,0)</f>
        <v>#REF!</v>
      </c>
      <c r="I2" s="35" t="e">
        <f>VLOOKUP($B2&amp;"|"&amp;I$1,#REF!,2,0)</f>
        <v>#REF!</v>
      </c>
      <c r="J2" s="35" t="e">
        <f>VLOOKUP($B2&amp;"|"&amp;J$1,#REF!,2,0)</f>
        <v>#REF!</v>
      </c>
      <c r="K2" s="35" t="e">
        <f>VLOOKUP($B2&amp;"|"&amp;K$1,#REF!,2,0)</f>
        <v>#REF!</v>
      </c>
      <c r="L2" s="35" t="e">
        <f>VLOOKUP($B2&amp;"|"&amp;L$1,#REF!,2,0)</f>
        <v>#REF!</v>
      </c>
      <c r="M2" s="35" t="e">
        <f>VLOOKUP($B2&amp;"|"&amp;M$1,#REF!,2,0)</f>
        <v>#REF!</v>
      </c>
      <c r="N2" s="35" t="e">
        <f>VLOOKUP($B2&amp;"|"&amp;N$1,#REF!,2,0)</f>
        <v>#REF!</v>
      </c>
      <c r="O2" s="35" t="e">
        <f>VLOOKUP($B2&amp;"|"&amp;O$1,#REF!,2,0)</f>
        <v>#REF!</v>
      </c>
      <c r="P2" s="35" t="e">
        <f>VLOOKUP($B2&amp;"|"&amp;P$1,#REF!,2,0)</f>
        <v>#REF!</v>
      </c>
      <c r="Q2" s="35" t="e">
        <f>VLOOKUP($B2&amp;"|"&amp;Q$1,#REF!,2,0)</f>
        <v>#REF!</v>
      </c>
      <c r="R2" s="35" t="e">
        <f>VLOOKUP($B2&amp;"|"&amp;R$1,#REF!,2,0)</f>
        <v>#REF!</v>
      </c>
      <c r="S2" s="35" t="e">
        <f>VLOOKUP($B2&amp;"|"&amp;S$1,#REF!,2,0)</f>
        <v>#REF!</v>
      </c>
      <c r="T2" s="35" t="e">
        <f>VLOOKUP($B2&amp;"|"&amp;T$1,#REF!,2,0)</f>
        <v>#REF!</v>
      </c>
      <c r="U2" s="35" t="e">
        <f>VLOOKUP($B2&amp;"|"&amp;U$1,#REF!,2,0)</f>
        <v>#REF!</v>
      </c>
      <c r="V2" s="35" t="e">
        <f>VLOOKUP($B2&amp;"|"&amp;V$1,#REF!,2,0)</f>
        <v>#REF!</v>
      </c>
      <c r="W2" s="35" t="e">
        <f>VLOOKUP($B2&amp;"|"&amp;W$1,#REF!,2,0)</f>
        <v>#REF!</v>
      </c>
      <c r="X2" s="35" t="e">
        <f>VLOOKUP($B2&amp;"|"&amp;X$1,#REF!,2,0)</f>
        <v>#REF!</v>
      </c>
      <c r="Y2" s="35" t="e">
        <f>VLOOKUP($B2&amp;"|"&amp;Y$1,#REF!,2,0)</f>
        <v>#REF!</v>
      </c>
      <c r="Z2" s="35" t="e">
        <f>VLOOKUP($B2&amp;"|"&amp;Z$1,#REF!,2,0)</f>
        <v>#REF!</v>
      </c>
      <c r="AA2" s="35" t="e">
        <f>VLOOKUP($B2&amp;"|"&amp;AA$1,#REF!,2,0)</f>
        <v>#REF!</v>
      </c>
      <c r="AB2" s="35" t="e">
        <f>VLOOKUP($B2&amp;"|"&amp;AB$1,#REF!,2,0)</f>
        <v>#REF!</v>
      </c>
      <c r="AC2" s="35" t="e">
        <f>VLOOKUP($B2&amp;"|"&amp;AC$1,#REF!,2,0)</f>
        <v>#REF!</v>
      </c>
      <c r="AD2" s="35" t="e">
        <f>VLOOKUP($B2&amp;"|"&amp;AD$1,#REF!,2,0)</f>
        <v>#REF!</v>
      </c>
      <c r="AE2" s="35" t="e">
        <f>VLOOKUP($B2&amp;"|"&amp;AE$1,#REF!,2,0)</f>
        <v>#REF!</v>
      </c>
      <c r="AF2" s="35" t="e">
        <f>VLOOKUP($B2&amp;"|"&amp;AF$1,#REF!,2,0)</f>
        <v>#REF!</v>
      </c>
      <c r="AG2" s="35" t="e">
        <f>VLOOKUP($B2&amp;"|"&amp;AG$1,#REF!,2,0)</f>
        <v>#REF!</v>
      </c>
      <c r="AH2" s="35" t="e">
        <f>VLOOKUP($B2&amp;"|"&amp;AH$1,#REF!,2,0)</f>
        <v>#REF!</v>
      </c>
      <c r="AI2" s="35" t="e">
        <f>VLOOKUP($B2&amp;"|"&amp;AI$1,#REF!,2,0)</f>
        <v>#REF!</v>
      </c>
      <c r="AJ2" s="35" t="e">
        <f>VLOOKUP($B2&amp;"|"&amp;AJ$1,#REF!,2,0)</f>
        <v>#REF!</v>
      </c>
      <c r="AK2" s="35" t="e">
        <f>VLOOKUP($B2&amp;"|"&amp;AK$1,#REF!,2,0)</f>
        <v>#REF!</v>
      </c>
      <c r="AL2" s="35" t="e">
        <f>VLOOKUP($B2&amp;"|"&amp;AL$1,#REF!,2,0)</f>
        <v>#REF!</v>
      </c>
      <c r="AM2" s="35" t="e">
        <f>VLOOKUP($B2&amp;"|"&amp;AM$1,#REF!,2,0)</f>
        <v>#REF!</v>
      </c>
    </row>
    <row r="3" spans="1:39">
      <c r="A3" s="2" t="s">
        <v>152</v>
      </c>
      <c r="B3" t="s">
        <v>301</v>
      </c>
      <c r="C3" s="2" t="s">
        <v>153</v>
      </c>
      <c r="D3" s="2" t="s">
        <v>154</v>
      </c>
      <c r="E3" s="2" t="s">
        <v>105</v>
      </c>
      <c r="F3" s="2" t="s">
        <v>2</v>
      </c>
      <c r="G3" s="35" t="e">
        <f>VLOOKUP($B3&amp;"|"&amp;G$1,#REF!,2,0)</f>
        <v>#REF!</v>
      </c>
      <c r="H3" s="35" t="e">
        <f>VLOOKUP($B3&amp;"|"&amp;H$1,#REF!,2,0)</f>
        <v>#REF!</v>
      </c>
      <c r="I3" s="35" t="e">
        <f>VLOOKUP($B3&amp;"|"&amp;I$1,#REF!,2,0)</f>
        <v>#REF!</v>
      </c>
      <c r="J3" s="35" t="e">
        <f>VLOOKUP($B3&amp;"|"&amp;J$1,#REF!,2,0)</f>
        <v>#REF!</v>
      </c>
      <c r="K3" s="35" t="e">
        <f>VLOOKUP($B3&amp;"|"&amp;K$1,#REF!,2,0)</f>
        <v>#REF!</v>
      </c>
      <c r="L3" s="35" t="e">
        <f>VLOOKUP($B3&amp;"|"&amp;L$1,#REF!,2,0)</f>
        <v>#REF!</v>
      </c>
      <c r="M3" s="35" t="e">
        <f>VLOOKUP($B3&amp;"|"&amp;M$1,#REF!,2,0)</f>
        <v>#REF!</v>
      </c>
      <c r="N3" s="35" t="e">
        <f>VLOOKUP($B3&amp;"|"&amp;N$1,#REF!,2,0)</f>
        <v>#REF!</v>
      </c>
      <c r="O3" s="35" t="e">
        <f>VLOOKUP($B3&amp;"|"&amp;O$1,#REF!,2,0)</f>
        <v>#REF!</v>
      </c>
      <c r="P3" s="35" t="e">
        <f>VLOOKUP($B3&amp;"|"&amp;P$1,#REF!,2,0)</f>
        <v>#REF!</v>
      </c>
      <c r="Q3" s="35" t="e">
        <f>VLOOKUP($B3&amp;"|"&amp;Q$1,#REF!,2,0)</f>
        <v>#REF!</v>
      </c>
      <c r="R3" s="35" t="e">
        <f>VLOOKUP($B3&amp;"|"&amp;R$1,#REF!,2,0)</f>
        <v>#REF!</v>
      </c>
      <c r="S3" s="35" t="e">
        <f>VLOOKUP($B3&amp;"|"&amp;S$1,#REF!,2,0)</f>
        <v>#REF!</v>
      </c>
      <c r="T3" s="35" t="e">
        <f>VLOOKUP($B3&amp;"|"&amp;T$1,#REF!,2,0)</f>
        <v>#REF!</v>
      </c>
      <c r="U3" s="35" t="e">
        <f>VLOOKUP($B3&amp;"|"&amp;U$1,#REF!,2,0)</f>
        <v>#REF!</v>
      </c>
      <c r="V3" s="35" t="e">
        <f>VLOOKUP($B3&amp;"|"&amp;V$1,#REF!,2,0)</f>
        <v>#REF!</v>
      </c>
      <c r="W3" s="35" t="e">
        <f>VLOOKUP($B3&amp;"|"&amp;W$1,#REF!,2,0)</f>
        <v>#REF!</v>
      </c>
      <c r="X3" s="35" t="e">
        <f>VLOOKUP($B3&amp;"|"&amp;X$1,#REF!,2,0)</f>
        <v>#REF!</v>
      </c>
      <c r="Y3" s="35" t="e">
        <f>VLOOKUP($B3&amp;"|"&amp;Y$1,#REF!,2,0)</f>
        <v>#REF!</v>
      </c>
      <c r="Z3" s="35" t="e">
        <f>VLOOKUP($B3&amp;"|"&amp;Z$1,#REF!,2,0)</f>
        <v>#REF!</v>
      </c>
      <c r="AA3" s="35" t="e">
        <f>VLOOKUP($B3&amp;"|"&amp;AA$1,#REF!,2,0)</f>
        <v>#REF!</v>
      </c>
      <c r="AB3" s="35" t="e">
        <f>VLOOKUP($B3&amp;"|"&amp;AB$1,#REF!,2,0)</f>
        <v>#REF!</v>
      </c>
      <c r="AC3" s="35" t="e">
        <f>VLOOKUP($B3&amp;"|"&amp;AC$1,#REF!,2,0)</f>
        <v>#REF!</v>
      </c>
      <c r="AD3" s="35" t="e">
        <f>VLOOKUP($B3&amp;"|"&amp;AD$1,#REF!,2,0)</f>
        <v>#REF!</v>
      </c>
      <c r="AE3" s="35" t="e">
        <f>VLOOKUP($B3&amp;"|"&amp;AE$1,#REF!,2,0)</f>
        <v>#REF!</v>
      </c>
      <c r="AF3" s="35" t="e">
        <f>VLOOKUP($B3&amp;"|"&amp;AF$1,#REF!,2,0)</f>
        <v>#REF!</v>
      </c>
      <c r="AG3" s="35" t="e">
        <f>VLOOKUP($B3&amp;"|"&amp;AG$1,#REF!,2,0)</f>
        <v>#REF!</v>
      </c>
      <c r="AH3" s="35" t="e">
        <f>VLOOKUP($B3&amp;"|"&amp;AH$1,#REF!,2,0)</f>
        <v>#REF!</v>
      </c>
      <c r="AI3" s="35" t="e">
        <f>VLOOKUP($B3&amp;"|"&amp;AI$1,#REF!,2,0)</f>
        <v>#REF!</v>
      </c>
      <c r="AJ3" s="35" t="e">
        <f>VLOOKUP($B3&amp;"|"&amp;AJ$1,#REF!,2,0)</f>
        <v>#REF!</v>
      </c>
      <c r="AK3" s="35" t="e">
        <f>VLOOKUP($B3&amp;"|"&amp;AK$1,#REF!,2,0)</f>
        <v>#REF!</v>
      </c>
      <c r="AL3" s="35" t="e">
        <f>VLOOKUP($B3&amp;"|"&amp;AL$1,#REF!,2,0)</f>
        <v>#REF!</v>
      </c>
      <c r="AM3" s="35" t="e">
        <f>VLOOKUP($B3&amp;"|"&amp;AM$1,#REF!,2,0)</f>
        <v>#REF!</v>
      </c>
    </row>
    <row r="4" spans="1:39">
      <c r="A4" s="2" t="s">
        <v>155</v>
      </c>
      <c r="B4" t="s">
        <v>302</v>
      </c>
      <c r="C4" s="2" t="s">
        <v>153</v>
      </c>
      <c r="D4" s="2" t="s">
        <v>156</v>
      </c>
      <c r="E4" s="2" t="s">
        <v>105</v>
      </c>
      <c r="F4" s="2" t="s">
        <v>2</v>
      </c>
      <c r="G4" s="35" t="e">
        <f>VLOOKUP($B4&amp;"|"&amp;G$1,#REF!,2,0)</f>
        <v>#REF!</v>
      </c>
      <c r="H4" s="35" t="e">
        <f>VLOOKUP($B4&amp;"|"&amp;H$1,#REF!,2,0)</f>
        <v>#REF!</v>
      </c>
      <c r="I4" s="35" t="e">
        <f>VLOOKUP($B4&amp;"|"&amp;I$1,#REF!,2,0)</f>
        <v>#REF!</v>
      </c>
      <c r="J4" s="35" t="e">
        <f>VLOOKUP($B4&amp;"|"&amp;J$1,#REF!,2,0)</f>
        <v>#REF!</v>
      </c>
      <c r="K4" s="35" t="e">
        <f>VLOOKUP($B4&amp;"|"&amp;K$1,#REF!,2,0)</f>
        <v>#REF!</v>
      </c>
      <c r="L4" s="35" t="e">
        <f>VLOOKUP($B4&amp;"|"&amp;L$1,#REF!,2,0)</f>
        <v>#REF!</v>
      </c>
      <c r="M4" s="35" t="e">
        <f>VLOOKUP($B4&amp;"|"&amp;M$1,#REF!,2,0)</f>
        <v>#REF!</v>
      </c>
      <c r="N4" s="35" t="e">
        <f>VLOOKUP($B4&amp;"|"&amp;N$1,#REF!,2,0)</f>
        <v>#REF!</v>
      </c>
      <c r="O4" s="35" t="e">
        <f>VLOOKUP($B4&amp;"|"&amp;O$1,#REF!,2,0)</f>
        <v>#REF!</v>
      </c>
      <c r="P4" s="35" t="e">
        <f>VLOOKUP($B4&amp;"|"&amp;P$1,#REF!,2,0)</f>
        <v>#REF!</v>
      </c>
      <c r="Q4" s="35" t="e">
        <f>VLOOKUP($B4&amp;"|"&amp;Q$1,#REF!,2,0)</f>
        <v>#REF!</v>
      </c>
      <c r="R4" s="35" t="e">
        <f>VLOOKUP($B4&amp;"|"&amp;R$1,#REF!,2,0)</f>
        <v>#REF!</v>
      </c>
      <c r="S4" s="35" t="e">
        <f>VLOOKUP($B4&amp;"|"&amp;S$1,#REF!,2,0)</f>
        <v>#REF!</v>
      </c>
      <c r="T4" s="35" t="e">
        <f>VLOOKUP($B4&amp;"|"&amp;T$1,#REF!,2,0)</f>
        <v>#REF!</v>
      </c>
      <c r="U4" s="35" t="e">
        <f>VLOOKUP($B4&amp;"|"&amp;U$1,#REF!,2,0)</f>
        <v>#REF!</v>
      </c>
      <c r="V4" s="35" t="e">
        <f>VLOOKUP($B4&amp;"|"&amp;V$1,#REF!,2,0)</f>
        <v>#REF!</v>
      </c>
      <c r="W4" s="35" t="e">
        <f>VLOOKUP($B4&amp;"|"&amp;W$1,#REF!,2,0)</f>
        <v>#REF!</v>
      </c>
      <c r="X4" s="35" t="e">
        <f>VLOOKUP($B4&amp;"|"&amp;X$1,#REF!,2,0)</f>
        <v>#REF!</v>
      </c>
      <c r="Y4" s="35" t="e">
        <f>VLOOKUP($B4&amp;"|"&amp;Y$1,#REF!,2,0)</f>
        <v>#REF!</v>
      </c>
      <c r="Z4" s="35" t="e">
        <f>VLOOKUP($B4&amp;"|"&amp;Z$1,#REF!,2,0)</f>
        <v>#REF!</v>
      </c>
      <c r="AA4" s="35" t="e">
        <f>VLOOKUP($B4&amp;"|"&amp;AA$1,#REF!,2,0)</f>
        <v>#REF!</v>
      </c>
      <c r="AB4" s="35" t="e">
        <f>VLOOKUP($B4&amp;"|"&amp;AB$1,#REF!,2,0)</f>
        <v>#REF!</v>
      </c>
      <c r="AC4" s="35" t="e">
        <f>VLOOKUP($B4&amp;"|"&amp;AC$1,#REF!,2,0)</f>
        <v>#REF!</v>
      </c>
      <c r="AD4" s="35" t="e">
        <f>VLOOKUP($B4&amp;"|"&amp;AD$1,#REF!,2,0)</f>
        <v>#REF!</v>
      </c>
      <c r="AE4" s="35" t="e">
        <f>VLOOKUP($B4&amp;"|"&amp;AE$1,#REF!,2,0)</f>
        <v>#REF!</v>
      </c>
      <c r="AF4" s="35" t="e">
        <f>VLOOKUP($B4&amp;"|"&amp;AF$1,#REF!,2,0)</f>
        <v>#REF!</v>
      </c>
      <c r="AG4" s="35" t="e">
        <f>VLOOKUP($B4&amp;"|"&amp;AG$1,#REF!,2,0)</f>
        <v>#REF!</v>
      </c>
      <c r="AH4" s="35" t="e">
        <f>VLOOKUP($B4&amp;"|"&amp;AH$1,#REF!,2,0)</f>
        <v>#REF!</v>
      </c>
      <c r="AI4" s="35" t="e">
        <f>VLOOKUP($B4&amp;"|"&amp;AI$1,#REF!,2,0)</f>
        <v>#REF!</v>
      </c>
      <c r="AJ4" s="35" t="e">
        <f>VLOOKUP($B4&amp;"|"&amp;AJ$1,#REF!,2,0)</f>
        <v>#REF!</v>
      </c>
      <c r="AK4" s="35" t="e">
        <f>VLOOKUP($B4&amp;"|"&amp;AK$1,#REF!,2,0)</f>
        <v>#REF!</v>
      </c>
      <c r="AL4" s="35" t="e">
        <f>VLOOKUP($B4&amp;"|"&amp;AL$1,#REF!,2,0)</f>
        <v>#REF!</v>
      </c>
      <c r="AM4" s="35" t="e">
        <f>VLOOKUP($B4&amp;"|"&amp;AM$1,#REF!,2,0)</f>
        <v>#REF!</v>
      </c>
    </row>
    <row r="5" spans="1:39">
      <c r="A5" s="2" t="s">
        <v>157</v>
      </c>
      <c r="B5" t="s">
        <v>303</v>
      </c>
      <c r="C5" s="2" t="s">
        <v>153</v>
      </c>
      <c r="D5" s="2" t="s">
        <v>158</v>
      </c>
      <c r="E5" s="2" t="s">
        <v>105</v>
      </c>
      <c r="F5" s="2" t="s">
        <v>2</v>
      </c>
      <c r="G5" s="35" t="e">
        <f>VLOOKUP($B5&amp;"|"&amp;G$1,#REF!,2,0)</f>
        <v>#REF!</v>
      </c>
      <c r="H5" s="35" t="e">
        <f>VLOOKUP($B5&amp;"|"&amp;H$1,#REF!,2,0)</f>
        <v>#REF!</v>
      </c>
      <c r="I5" s="35" t="e">
        <f>VLOOKUP($B5&amp;"|"&amp;I$1,#REF!,2,0)</f>
        <v>#REF!</v>
      </c>
      <c r="J5" s="35" t="e">
        <f>VLOOKUP($B5&amp;"|"&amp;J$1,#REF!,2,0)</f>
        <v>#REF!</v>
      </c>
      <c r="K5" s="35" t="e">
        <f>VLOOKUP($B5&amp;"|"&amp;K$1,#REF!,2,0)</f>
        <v>#REF!</v>
      </c>
      <c r="L5" s="35" t="e">
        <f>VLOOKUP($B5&amp;"|"&amp;L$1,#REF!,2,0)</f>
        <v>#REF!</v>
      </c>
      <c r="M5" s="35" t="e">
        <f>VLOOKUP($B5&amp;"|"&amp;M$1,#REF!,2,0)</f>
        <v>#REF!</v>
      </c>
      <c r="N5" s="35" t="e">
        <f>VLOOKUP($B5&amp;"|"&amp;N$1,#REF!,2,0)</f>
        <v>#REF!</v>
      </c>
      <c r="O5" s="35" t="e">
        <f>VLOOKUP($B5&amp;"|"&amp;O$1,#REF!,2,0)</f>
        <v>#REF!</v>
      </c>
      <c r="P5" s="35" t="e">
        <f>VLOOKUP($B5&amp;"|"&amp;P$1,#REF!,2,0)</f>
        <v>#REF!</v>
      </c>
      <c r="Q5" s="35" t="e">
        <f>VLOOKUP($B5&amp;"|"&amp;Q$1,#REF!,2,0)</f>
        <v>#REF!</v>
      </c>
      <c r="R5" s="35" t="e">
        <f>VLOOKUP($B5&amp;"|"&amp;R$1,#REF!,2,0)</f>
        <v>#REF!</v>
      </c>
      <c r="S5" s="35" t="e">
        <f>VLOOKUP($B5&amp;"|"&amp;S$1,#REF!,2,0)</f>
        <v>#REF!</v>
      </c>
      <c r="T5" s="35" t="e">
        <f>VLOOKUP($B5&amp;"|"&amp;T$1,#REF!,2,0)</f>
        <v>#REF!</v>
      </c>
      <c r="U5" s="35" t="e">
        <f>VLOOKUP($B5&amp;"|"&amp;U$1,#REF!,2,0)</f>
        <v>#REF!</v>
      </c>
      <c r="V5" s="35" t="e">
        <f>VLOOKUP($B5&amp;"|"&amp;V$1,#REF!,2,0)</f>
        <v>#REF!</v>
      </c>
      <c r="W5" s="35" t="e">
        <f>VLOOKUP($B5&amp;"|"&amp;W$1,#REF!,2,0)</f>
        <v>#REF!</v>
      </c>
      <c r="X5" s="35" t="e">
        <f>VLOOKUP($B5&amp;"|"&amp;X$1,#REF!,2,0)</f>
        <v>#REF!</v>
      </c>
      <c r="Y5" s="35" t="e">
        <f>VLOOKUP($B5&amp;"|"&amp;Y$1,#REF!,2,0)</f>
        <v>#REF!</v>
      </c>
      <c r="Z5" s="35" t="e">
        <f>VLOOKUP($B5&amp;"|"&amp;Z$1,#REF!,2,0)</f>
        <v>#REF!</v>
      </c>
      <c r="AA5" s="35" t="e">
        <f>VLOOKUP($B5&amp;"|"&amp;AA$1,#REF!,2,0)</f>
        <v>#REF!</v>
      </c>
      <c r="AB5" s="35" t="e">
        <f>VLOOKUP($B5&amp;"|"&amp;AB$1,#REF!,2,0)</f>
        <v>#REF!</v>
      </c>
      <c r="AC5" s="35" t="e">
        <f>VLOOKUP($B5&amp;"|"&amp;AC$1,#REF!,2,0)</f>
        <v>#REF!</v>
      </c>
      <c r="AD5" s="35" t="e">
        <f>VLOOKUP($B5&amp;"|"&amp;AD$1,#REF!,2,0)</f>
        <v>#REF!</v>
      </c>
      <c r="AE5" s="35" t="e">
        <f>VLOOKUP($B5&amp;"|"&amp;AE$1,#REF!,2,0)</f>
        <v>#REF!</v>
      </c>
      <c r="AF5" s="35" t="e">
        <f>VLOOKUP($B5&amp;"|"&amp;AF$1,#REF!,2,0)</f>
        <v>#REF!</v>
      </c>
      <c r="AG5" s="35" t="e">
        <f>VLOOKUP($B5&amp;"|"&amp;AG$1,#REF!,2,0)</f>
        <v>#REF!</v>
      </c>
      <c r="AH5" s="35" t="e">
        <f>VLOOKUP($B5&amp;"|"&amp;AH$1,#REF!,2,0)</f>
        <v>#REF!</v>
      </c>
      <c r="AI5" s="35" t="e">
        <f>VLOOKUP($B5&amp;"|"&amp;AI$1,#REF!,2,0)</f>
        <v>#REF!</v>
      </c>
      <c r="AJ5" s="35" t="e">
        <f>VLOOKUP($B5&amp;"|"&amp;AJ$1,#REF!,2,0)</f>
        <v>#REF!</v>
      </c>
      <c r="AK5" s="35" t="e">
        <f>VLOOKUP($B5&amp;"|"&amp;AK$1,#REF!,2,0)</f>
        <v>#REF!</v>
      </c>
      <c r="AL5" s="35" t="e">
        <f>VLOOKUP($B5&amp;"|"&amp;AL$1,#REF!,2,0)</f>
        <v>#REF!</v>
      </c>
      <c r="AM5" s="35" t="e">
        <f>VLOOKUP($B5&amp;"|"&amp;AM$1,#REF!,2,0)</f>
        <v>#REF!</v>
      </c>
    </row>
    <row r="6" spans="1:39">
      <c r="A6" s="2" t="s">
        <v>159</v>
      </c>
      <c r="B6" t="s">
        <v>304</v>
      </c>
      <c r="C6" s="2" t="s">
        <v>153</v>
      </c>
      <c r="D6" s="2" t="s">
        <v>160</v>
      </c>
      <c r="E6" s="2" t="s">
        <v>105</v>
      </c>
      <c r="F6" s="2" t="s">
        <v>2</v>
      </c>
      <c r="G6" s="35" t="e">
        <f>VLOOKUP($B6&amp;"|"&amp;G$1,#REF!,2,0)</f>
        <v>#REF!</v>
      </c>
      <c r="H6" s="35" t="e">
        <f>VLOOKUP($B6&amp;"|"&amp;H$1,#REF!,2,0)</f>
        <v>#REF!</v>
      </c>
      <c r="I6" s="35" t="e">
        <f>VLOOKUP($B6&amp;"|"&amp;I$1,#REF!,2,0)</f>
        <v>#REF!</v>
      </c>
      <c r="J6" s="35" t="e">
        <f>VLOOKUP($B6&amp;"|"&amp;J$1,#REF!,2,0)</f>
        <v>#REF!</v>
      </c>
      <c r="K6" s="35" t="e">
        <f>VLOOKUP($B6&amp;"|"&amp;K$1,#REF!,2,0)</f>
        <v>#REF!</v>
      </c>
      <c r="L6" s="35" t="e">
        <f>VLOOKUP($B6&amp;"|"&amp;L$1,#REF!,2,0)</f>
        <v>#REF!</v>
      </c>
      <c r="M6" s="35" t="e">
        <f>VLOOKUP($B6&amp;"|"&amp;M$1,#REF!,2,0)</f>
        <v>#REF!</v>
      </c>
      <c r="N6" s="35" t="e">
        <f>VLOOKUP($B6&amp;"|"&amp;N$1,#REF!,2,0)</f>
        <v>#REF!</v>
      </c>
      <c r="O6" s="35" t="e">
        <f>VLOOKUP($B6&amp;"|"&amp;O$1,#REF!,2,0)</f>
        <v>#REF!</v>
      </c>
      <c r="P6" s="35" t="e">
        <f>VLOOKUP($B6&amp;"|"&amp;P$1,#REF!,2,0)</f>
        <v>#REF!</v>
      </c>
      <c r="Q6" s="35" t="e">
        <f>VLOOKUP($B6&amp;"|"&amp;Q$1,#REF!,2,0)</f>
        <v>#REF!</v>
      </c>
      <c r="R6" s="35" t="e">
        <f>VLOOKUP($B6&amp;"|"&amp;R$1,#REF!,2,0)</f>
        <v>#REF!</v>
      </c>
      <c r="S6" s="35" t="e">
        <f>VLOOKUP($B6&amp;"|"&amp;S$1,#REF!,2,0)</f>
        <v>#REF!</v>
      </c>
      <c r="T6" s="35" t="e">
        <f>VLOOKUP($B6&amp;"|"&amp;T$1,#REF!,2,0)</f>
        <v>#REF!</v>
      </c>
      <c r="U6" s="35" t="e">
        <f>VLOOKUP($B6&amp;"|"&amp;U$1,#REF!,2,0)</f>
        <v>#REF!</v>
      </c>
      <c r="V6" s="35" t="e">
        <f>VLOOKUP($B6&amp;"|"&amp;V$1,#REF!,2,0)</f>
        <v>#REF!</v>
      </c>
      <c r="W6" s="35" t="e">
        <f>VLOOKUP($B6&amp;"|"&amp;W$1,#REF!,2,0)</f>
        <v>#REF!</v>
      </c>
      <c r="X6" s="35" t="e">
        <f>VLOOKUP($B6&amp;"|"&amp;X$1,#REF!,2,0)</f>
        <v>#REF!</v>
      </c>
      <c r="Y6" s="35" t="e">
        <f>VLOOKUP($B6&amp;"|"&amp;Y$1,#REF!,2,0)</f>
        <v>#REF!</v>
      </c>
      <c r="Z6" s="35" t="e">
        <f>VLOOKUP($B6&amp;"|"&amp;Z$1,#REF!,2,0)</f>
        <v>#REF!</v>
      </c>
      <c r="AA6" s="35" t="e">
        <f>VLOOKUP($B6&amp;"|"&amp;AA$1,#REF!,2,0)</f>
        <v>#REF!</v>
      </c>
      <c r="AB6" s="35" t="e">
        <f>VLOOKUP($B6&amp;"|"&amp;AB$1,#REF!,2,0)</f>
        <v>#REF!</v>
      </c>
      <c r="AC6" s="35" t="e">
        <f>VLOOKUP($B6&amp;"|"&amp;AC$1,#REF!,2,0)</f>
        <v>#REF!</v>
      </c>
      <c r="AD6" s="35" t="e">
        <f>VLOOKUP($B6&amp;"|"&amp;AD$1,#REF!,2,0)</f>
        <v>#REF!</v>
      </c>
      <c r="AE6" s="35" t="e">
        <f>VLOOKUP($B6&amp;"|"&amp;AE$1,#REF!,2,0)</f>
        <v>#REF!</v>
      </c>
      <c r="AF6" s="35" t="e">
        <f>VLOOKUP($B6&amp;"|"&amp;AF$1,#REF!,2,0)</f>
        <v>#REF!</v>
      </c>
      <c r="AG6" s="35" t="e">
        <f>VLOOKUP($B6&amp;"|"&amp;AG$1,#REF!,2,0)</f>
        <v>#REF!</v>
      </c>
      <c r="AH6" s="35" t="e">
        <f>VLOOKUP($B6&amp;"|"&amp;AH$1,#REF!,2,0)</f>
        <v>#REF!</v>
      </c>
      <c r="AI6" s="35" t="e">
        <f>VLOOKUP($B6&amp;"|"&amp;AI$1,#REF!,2,0)</f>
        <v>#REF!</v>
      </c>
      <c r="AJ6" s="35" t="e">
        <f>VLOOKUP($B6&amp;"|"&amp;AJ$1,#REF!,2,0)</f>
        <v>#REF!</v>
      </c>
      <c r="AK6" s="35" t="e">
        <f>VLOOKUP($B6&amp;"|"&amp;AK$1,#REF!,2,0)</f>
        <v>#REF!</v>
      </c>
      <c r="AL6" s="35" t="e">
        <f>VLOOKUP($B6&amp;"|"&amp;AL$1,#REF!,2,0)</f>
        <v>#REF!</v>
      </c>
      <c r="AM6" s="35" t="e">
        <f>VLOOKUP($B6&amp;"|"&amp;AM$1,#REF!,2,0)</f>
        <v>#REF!</v>
      </c>
    </row>
    <row r="7" spans="1:39">
      <c r="A7" s="2" t="s">
        <v>161</v>
      </c>
      <c r="B7" t="s">
        <v>305</v>
      </c>
      <c r="C7" s="2" t="s">
        <v>153</v>
      </c>
      <c r="D7" s="2" t="s">
        <v>162</v>
      </c>
      <c r="E7" s="2" t="s">
        <v>105</v>
      </c>
      <c r="F7" s="2" t="s">
        <v>2</v>
      </c>
      <c r="G7" s="35" t="e">
        <f>VLOOKUP($B7&amp;"|"&amp;G$1,#REF!,2,0)</f>
        <v>#REF!</v>
      </c>
      <c r="H7" s="35" t="e">
        <f>VLOOKUP($B7&amp;"|"&amp;H$1,#REF!,2,0)</f>
        <v>#REF!</v>
      </c>
      <c r="I7" s="35" t="e">
        <f>VLOOKUP($B7&amp;"|"&amp;I$1,#REF!,2,0)</f>
        <v>#REF!</v>
      </c>
      <c r="J7" s="35" t="e">
        <f>VLOOKUP($B7&amp;"|"&amp;J$1,#REF!,2,0)</f>
        <v>#REF!</v>
      </c>
      <c r="K7" s="35" t="e">
        <f>VLOOKUP($B7&amp;"|"&amp;K$1,#REF!,2,0)</f>
        <v>#REF!</v>
      </c>
      <c r="L7" s="35" t="e">
        <f>VLOOKUP($B7&amp;"|"&amp;L$1,#REF!,2,0)</f>
        <v>#REF!</v>
      </c>
      <c r="M7" s="35" t="e">
        <f>VLOOKUP($B7&amp;"|"&amp;M$1,#REF!,2,0)</f>
        <v>#REF!</v>
      </c>
      <c r="N7" s="35" t="e">
        <f>VLOOKUP($B7&amp;"|"&amp;N$1,#REF!,2,0)</f>
        <v>#REF!</v>
      </c>
      <c r="O7" s="35" t="e">
        <f>VLOOKUP($B7&amp;"|"&amp;O$1,#REF!,2,0)</f>
        <v>#REF!</v>
      </c>
      <c r="P7" s="35" t="e">
        <f>VLOOKUP($B7&amp;"|"&amp;P$1,#REF!,2,0)</f>
        <v>#REF!</v>
      </c>
      <c r="Q7" s="35" t="e">
        <f>VLOOKUP($B7&amp;"|"&amp;Q$1,#REF!,2,0)</f>
        <v>#REF!</v>
      </c>
      <c r="R7" s="35" t="e">
        <f>VLOOKUP($B7&amp;"|"&amp;R$1,#REF!,2,0)</f>
        <v>#REF!</v>
      </c>
      <c r="S7" s="35" t="e">
        <f>VLOOKUP($B7&amp;"|"&amp;S$1,#REF!,2,0)</f>
        <v>#REF!</v>
      </c>
      <c r="T7" s="35" t="e">
        <f>VLOOKUP($B7&amp;"|"&amp;T$1,#REF!,2,0)</f>
        <v>#REF!</v>
      </c>
      <c r="U7" s="35" t="e">
        <f>VLOOKUP($B7&amp;"|"&amp;U$1,#REF!,2,0)</f>
        <v>#REF!</v>
      </c>
      <c r="V7" s="35" t="e">
        <f>VLOOKUP($B7&amp;"|"&amp;V$1,#REF!,2,0)</f>
        <v>#REF!</v>
      </c>
      <c r="W7" s="35" t="e">
        <f>VLOOKUP($B7&amp;"|"&amp;W$1,#REF!,2,0)</f>
        <v>#REF!</v>
      </c>
      <c r="X7" s="35" t="e">
        <f>VLOOKUP($B7&amp;"|"&amp;X$1,#REF!,2,0)</f>
        <v>#REF!</v>
      </c>
      <c r="Y7" s="35" t="e">
        <f>VLOOKUP($B7&amp;"|"&amp;Y$1,#REF!,2,0)</f>
        <v>#REF!</v>
      </c>
      <c r="Z7" s="35" t="e">
        <f>VLOOKUP($B7&amp;"|"&amp;Z$1,#REF!,2,0)</f>
        <v>#REF!</v>
      </c>
      <c r="AA7" s="35" t="e">
        <f>VLOOKUP($B7&amp;"|"&amp;AA$1,#REF!,2,0)</f>
        <v>#REF!</v>
      </c>
      <c r="AB7" s="35" t="e">
        <f>VLOOKUP($B7&amp;"|"&amp;AB$1,#REF!,2,0)</f>
        <v>#REF!</v>
      </c>
      <c r="AC7" s="35" t="e">
        <f>VLOOKUP($B7&amp;"|"&amp;AC$1,#REF!,2,0)</f>
        <v>#REF!</v>
      </c>
      <c r="AD7" s="35" t="e">
        <f>VLOOKUP($B7&amp;"|"&amp;AD$1,#REF!,2,0)</f>
        <v>#REF!</v>
      </c>
      <c r="AE7" s="35" t="e">
        <f>VLOOKUP($B7&amp;"|"&amp;AE$1,#REF!,2,0)</f>
        <v>#REF!</v>
      </c>
      <c r="AF7" s="35" t="e">
        <f>VLOOKUP($B7&amp;"|"&amp;AF$1,#REF!,2,0)</f>
        <v>#REF!</v>
      </c>
      <c r="AG7" s="35" t="e">
        <f>VLOOKUP($B7&amp;"|"&amp;AG$1,#REF!,2,0)</f>
        <v>#REF!</v>
      </c>
      <c r="AH7" s="35" t="e">
        <f>VLOOKUP($B7&amp;"|"&amp;AH$1,#REF!,2,0)</f>
        <v>#REF!</v>
      </c>
      <c r="AI7" s="35" t="e">
        <f>VLOOKUP($B7&amp;"|"&amp;AI$1,#REF!,2,0)</f>
        <v>#REF!</v>
      </c>
      <c r="AJ7" s="35" t="e">
        <f>VLOOKUP($B7&amp;"|"&amp;AJ$1,#REF!,2,0)</f>
        <v>#REF!</v>
      </c>
      <c r="AK7" s="35" t="e">
        <f>VLOOKUP($B7&amp;"|"&amp;AK$1,#REF!,2,0)</f>
        <v>#REF!</v>
      </c>
      <c r="AL7" s="35" t="e">
        <f>VLOOKUP($B7&amp;"|"&amp;AL$1,#REF!,2,0)</f>
        <v>#REF!</v>
      </c>
      <c r="AM7" s="35" t="e">
        <f>VLOOKUP($B7&amp;"|"&amp;AM$1,#REF!,2,0)</f>
        <v>#REF!</v>
      </c>
    </row>
    <row r="8" spans="1:39">
      <c r="A8" s="2" t="s">
        <v>163</v>
      </c>
      <c r="B8" t="s">
        <v>306</v>
      </c>
      <c r="C8" s="2" t="s">
        <v>153</v>
      </c>
      <c r="D8" s="2" t="s">
        <v>164</v>
      </c>
      <c r="E8" s="2" t="s">
        <v>105</v>
      </c>
      <c r="F8" s="2" t="s">
        <v>2</v>
      </c>
      <c r="G8" s="35" t="e">
        <f>VLOOKUP($B8&amp;"|"&amp;G$1,#REF!,2,0)</f>
        <v>#REF!</v>
      </c>
      <c r="H8" s="35" t="e">
        <f>VLOOKUP($B8&amp;"|"&amp;H$1,#REF!,2,0)</f>
        <v>#REF!</v>
      </c>
      <c r="I8" s="35" t="e">
        <f>VLOOKUP($B8&amp;"|"&amp;I$1,#REF!,2,0)</f>
        <v>#REF!</v>
      </c>
      <c r="J8" s="35" t="e">
        <f>VLOOKUP($B8&amp;"|"&amp;J$1,#REF!,2,0)</f>
        <v>#REF!</v>
      </c>
      <c r="K8" s="35" t="e">
        <f>VLOOKUP($B8&amp;"|"&amp;K$1,#REF!,2,0)</f>
        <v>#REF!</v>
      </c>
      <c r="L8" s="35" t="e">
        <f>VLOOKUP($B8&amp;"|"&amp;L$1,#REF!,2,0)</f>
        <v>#REF!</v>
      </c>
      <c r="M8" s="35" t="e">
        <f>VLOOKUP($B8&amp;"|"&amp;M$1,#REF!,2,0)</f>
        <v>#REF!</v>
      </c>
      <c r="N8" s="35" t="e">
        <f>VLOOKUP($B8&amp;"|"&amp;N$1,#REF!,2,0)</f>
        <v>#REF!</v>
      </c>
      <c r="O8" s="35" t="e">
        <f>VLOOKUP($B8&amp;"|"&amp;O$1,#REF!,2,0)</f>
        <v>#REF!</v>
      </c>
      <c r="P8" s="35" t="e">
        <f>VLOOKUP($B8&amp;"|"&amp;P$1,#REF!,2,0)</f>
        <v>#REF!</v>
      </c>
      <c r="Q8" s="35" t="e">
        <f>VLOOKUP($B8&amp;"|"&amp;Q$1,#REF!,2,0)</f>
        <v>#REF!</v>
      </c>
      <c r="R8" s="35" t="e">
        <f>VLOOKUP($B8&amp;"|"&amp;R$1,#REF!,2,0)</f>
        <v>#REF!</v>
      </c>
      <c r="S8" s="35" t="e">
        <f>VLOOKUP($B8&amp;"|"&amp;S$1,#REF!,2,0)</f>
        <v>#REF!</v>
      </c>
      <c r="T8" s="35" t="e">
        <f>VLOOKUP($B8&amp;"|"&amp;T$1,#REF!,2,0)</f>
        <v>#REF!</v>
      </c>
      <c r="U8" s="35" t="e">
        <f>VLOOKUP($B8&amp;"|"&amp;U$1,#REF!,2,0)</f>
        <v>#REF!</v>
      </c>
      <c r="V8" s="35" t="e">
        <f>VLOOKUP($B8&amp;"|"&amp;V$1,#REF!,2,0)</f>
        <v>#REF!</v>
      </c>
      <c r="W8" s="35" t="e">
        <f>VLOOKUP($B8&amp;"|"&amp;W$1,#REF!,2,0)</f>
        <v>#REF!</v>
      </c>
      <c r="X8" s="35" t="e">
        <f>VLOOKUP($B8&amp;"|"&amp;X$1,#REF!,2,0)</f>
        <v>#REF!</v>
      </c>
      <c r="Y8" s="35" t="e">
        <f>VLOOKUP($B8&amp;"|"&amp;Y$1,#REF!,2,0)</f>
        <v>#REF!</v>
      </c>
      <c r="Z8" s="35" t="e">
        <f>VLOOKUP($B8&amp;"|"&amp;Z$1,#REF!,2,0)</f>
        <v>#REF!</v>
      </c>
      <c r="AA8" s="35" t="e">
        <f>VLOOKUP($B8&amp;"|"&amp;AA$1,#REF!,2,0)</f>
        <v>#REF!</v>
      </c>
      <c r="AB8" s="35" t="e">
        <f>VLOOKUP($B8&amp;"|"&amp;AB$1,#REF!,2,0)</f>
        <v>#REF!</v>
      </c>
      <c r="AC8" s="35" t="e">
        <f>VLOOKUP($B8&amp;"|"&amp;AC$1,#REF!,2,0)</f>
        <v>#REF!</v>
      </c>
      <c r="AD8" s="35" t="e">
        <f>VLOOKUP($B8&amp;"|"&amp;AD$1,#REF!,2,0)</f>
        <v>#REF!</v>
      </c>
      <c r="AE8" s="35" t="e">
        <f>VLOOKUP($B8&amp;"|"&amp;AE$1,#REF!,2,0)</f>
        <v>#REF!</v>
      </c>
      <c r="AF8" s="35" t="e">
        <f>VLOOKUP($B8&amp;"|"&amp;AF$1,#REF!,2,0)</f>
        <v>#REF!</v>
      </c>
      <c r="AG8" s="35" t="e">
        <f>VLOOKUP($B8&amp;"|"&amp;AG$1,#REF!,2,0)</f>
        <v>#REF!</v>
      </c>
      <c r="AH8" s="35" t="e">
        <f>VLOOKUP($B8&amp;"|"&amp;AH$1,#REF!,2,0)</f>
        <v>#REF!</v>
      </c>
      <c r="AI8" s="35" t="e">
        <f>VLOOKUP($B8&amp;"|"&amp;AI$1,#REF!,2,0)</f>
        <v>#REF!</v>
      </c>
      <c r="AJ8" s="35" t="e">
        <f>VLOOKUP($B8&amp;"|"&amp;AJ$1,#REF!,2,0)</f>
        <v>#REF!</v>
      </c>
      <c r="AK8" s="35" t="e">
        <f>VLOOKUP($B8&amp;"|"&amp;AK$1,#REF!,2,0)</f>
        <v>#REF!</v>
      </c>
      <c r="AL8" s="35" t="e">
        <f>VLOOKUP($B8&amp;"|"&amp;AL$1,#REF!,2,0)</f>
        <v>#REF!</v>
      </c>
      <c r="AM8" s="35" t="e">
        <f>VLOOKUP($B8&amp;"|"&amp;AM$1,#REF!,2,0)</f>
        <v>#REF!</v>
      </c>
    </row>
    <row r="9" spans="1:39">
      <c r="A9" s="2" t="s">
        <v>165</v>
      </c>
      <c r="B9" t="s">
        <v>307</v>
      </c>
      <c r="C9" s="2" t="s">
        <v>153</v>
      </c>
      <c r="D9" s="2" t="s">
        <v>166</v>
      </c>
      <c r="E9" s="2" t="s">
        <v>105</v>
      </c>
      <c r="F9" s="2" t="s">
        <v>2</v>
      </c>
      <c r="G9" s="35" t="e">
        <f>VLOOKUP($B9&amp;"|"&amp;G$1,#REF!,2,0)</f>
        <v>#REF!</v>
      </c>
      <c r="H9" s="35" t="e">
        <f>VLOOKUP($B9&amp;"|"&amp;H$1,#REF!,2,0)</f>
        <v>#REF!</v>
      </c>
      <c r="I9" s="35" t="e">
        <f>VLOOKUP($B9&amp;"|"&amp;I$1,#REF!,2,0)</f>
        <v>#REF!</v>
      </c>
      <c r="J9" s="35" t="e">
        <f>VLOOKUP($B9&amp;"|"&amp;J$1,#REF!,2,0)</f>
        <v>#REF!</v>
      </c>
      <c r="K9" s="35" t="e">
        <f>VLOOKUP($B9&amp;"|"&amp;K$1,#REF!,2,0)</f>
        <v>#REF!</v>
      </c>
      <c r="L9" s="35" t="e">
        <f>VLOOKUP($B9&amp;"|"&amp;L$1,#REF!,2,0)</f>
        <v>#REF!</v>
      </c>
      <c r="M9" s="35" t="e">
        <f>VLOOKUP($B9&amp;"|"&amp;M$1,#REF!,2,0)</f>
        <v>#REF!</v>
      </c>
      <c r="N9" s="35" t="e">
        <f>VLOOKUP($B9&amp;"|"&amp;N$1,#REF!,2,0)</f>
        <v>#REF!</v>
      </c>
      <c r="O9" s="35" t="e">
        <f>VLOOKUP($B9&amp;"|"&amp;O$1,#REF!,2,0)</f>
        <v>#REF!</v>
      </c>
      <c r="P9" s="35" t="e">
        <f>VLOOKUP($B9&amp;"|"&amp;P$1,#REF!,2,0)</f>
        <v>#REF!</v>
      </c>
      <c r="Q9" s="35" t="e">
        <f>VLOOKUP($B9&amp;"|"&amp;Q$1,#REF!,2,0)</f>
        <v>#REF!</v>
      </c>
      <c r="R9" s="35" t="e">
        <f>VLOOKUP($B9&amp;"|"&amp;R$1,#REF!,2,0)</f>
        <v>#REF!</v>
      </c>
      <c r="S9" s="35" t="e">
        <f>VLOOKUP($B9&amp;"|"&amp;S$1,#REF!,2,0)</f>
        <v>#REF!</v>
      </c>
      <c r="T9" s="35" t="e">
        <f>VLOOKUP($B9&amp;"|"&amp;T$1,#REF!,2,0)</f>
        <v>#REF!</v>
      </c>
      <c r="U9" s="35" t="e">
        <f>VLOOKUP($B9&amp;"|"&amp;U$1,#REF!,2,0)</f>
        <v>#REF!</v>
      </c>
      <c r="V9" s="35" t="e">
        <f>VLOOKUP($B9&amp;"|"&amp;V$1,#REF!,2,0)</f>
        <v>#REF!</v>
      </c>
      <c r="W9" s="35" t="e">
        <f>VLOOKUP($B9&amp;"|"&amp;W$1,#REF!,2,0)</f>
        <v>#REF!</v>
      </c>
      <c r="X9" s="35" t="e">
        <f>VLOOKUP($B9&amp;"|"&amp;X$1,#REF!,2,0)</f>
        <v>#REF!</v>
      </c>
      <c r="Y9" s="35" t="e">
        <f>VLOOKUP($B9&amp;"|"&amp;Y$1,#REF!,2,0)</f>
        <v>#REF!</v>
      </c>
      <c r="Z9" s="35" t="e">
        <f>VLOOKUP($B9&amp;"|"&amp;Z$1,#REF!,2,0)</f>
        <v>#REF!</v>
      </c>
      <c r="AA9" s="35" t="e">
        <f>VLOOKUP($B9&amp;"|"&amp;AA$1,#REF!,2,0)</f>
        <v>#REF!</v>
      </c>
      <c r="AB9" s="35" t="e">
        <f>VLOOKUP($B9&amp;"|"&amp;AB$1,#REF!,2,0)</f>
        <v>#REF!</v>
      </c>
      <c r="AC9" s="35" t="e">
        <f>VLOOKUP($B9&amp;"|"&amp;AC$1,#REF!,2,0)</f>
        <v>#REF!</v>
      </c>
      <c r="AD9" s="35" t="e">
        <f>VLOOKUP($B9&amp;"|"&amp;AD$1,#REF!,2,0)</f>
        <v>#REF!</v>
      </c>
      <c r="AE9" s="35" t="e">
        <f>VLOOKUP($B9&amp;"|"&amp;AE$1,#REF!,2,0)</f>
        <v>#REF!</v>
      </c>
      <c r="AF9" s="35" t="e">
        <f>VLOOKUP($B9&amp;"|"&amp;AF$1,#REF!,2,0)</f>
        <v>#REF!</v>
      </c>
      <c r="AG9" s="35" t="e">
        <f>VLOOKUP($B9&amp;"|"&amp;AG$1,#REF!,2,0)</f>
        <v>#REF!</v>
      </c>
      <c r="AH9" s="35" t="e">
        <f>VLOOKUP($B9&amp;"|"&amp;AH$1,#REF!,2,0)</f>
        <v>#REF!</v>
      </c>
      <c r="AI9" s="35" t="e">
        <f>VLOOKUP($B9&amp;"|"&amp;AI$1,#REF!,2,0)</f>
        <v>#REF!</v>
      </c>
      <c r="AJ9" s="35" t="e">
        <f>VLOOKUP($B9&amp;"|"&amp;AJ$1,#REF!,2,0)</f>
        <v>#REF!</v>
      </c>
      <c r="AK9" s="35" t="e">
        <f>VLOOKUP($B9&amp;"|"&amp;AK$1,#REF!,2,0)</f>
        <v>#REF!</v>
      </c>
      <c r="AL9" s="35" t="e">
        <f>VLOOKUP($B9&amp;"|"&amp;AL$1,#REF!,2,0)</f>
        <v>#REF!</v>
      </c>
      <c r="AM9" s="35" t="e">
        <f>VLOOKUP($B9&amp;"|"&amp;AM$1,#REF!,2,0)</f>
        <v>#REF!</v>
      </c>
    </row>
    <row r="10" spans="1:39">
      <c r="A10" s="2" t="s">
        <v>167</v>
      </c>
      <c r="B10" t="s">
        <v>308</v>
      </c>
      <c r="C10" s="2" t="s">
        <v>153</v>
      </c>
      <c r="D10" s="2" t="s">
        <v>168</v>
      </c>
      <c r="E10" s="2" t="s">
        <v>105</v>
      </c>
      <c r="F10" s="2" t="s">
        <v>2</v>
      </c>
      <c r="G10" s="35" t="e">
        <f>VLOOKUP($B10&amp;"|"&amp;G$1,#REF!,2,0)</f>
        <v>#REF!</v>
      </c>
      <c r="H10" s="35" t="e">
        <f>VLOOKUP($B10&amp;"|"&amp;H$1,#REF!,2,0)</f>
        <v>#REF!</v>
      </c>
      <c r="I10" s="35" t="e">
        <f>VLOOKUP($B10&amp;"|"&amp;I$1,#REF!,2,0)</f>
        <v>#REF!</v>
      </c>
      <c r="J10" s="35" t="e">
        <f>VLOOKUP($B10&amp;"|"&amp;J$1,#REF!,2,0)</f>
        <v>#REF!</v>
      </c>
      <c r="K10" s="35" t="e">
        <f>VLOOKUP($B10&amp;"|"&amp;K$1,#REF!,2,0)</f>
        <v>#REF!</v>
      </c>
      <c r="L10" s="35" t="e">
        <f>VLOOKUP($B10&amp;"|"&amp;L$1,#REF!,2,0)</f>
        <v>#REF!</v>
      </c>
      <c r="M10" s="35" t="e">
        <f>VLOOKUP($B10&amp;"|"&amp;M$1,#REF!,2,0)</f>
        <v>#REF!</v>
      </c>
      <c r="N10" s="35" t="e">
        <f>VLOOKUP($B10&amp;"|"&amp;N$1,#REF!,2,0)</f>
        <v>#REF!</v>
      </c>
      <c r="O10" s="35" t="e">
        <f>VLOOKUP($B10&amp;"|"&amp;O$1,#REF!,2,0)</f>
        <v>#REF!</v>
      </c>
      <c r="P10" s="35" t="e">
        <f>VLOOKUP($B10&amp;"|"&amp;P$1,#REF!,2,0)</f>
        <v>#REF!</v>
      </c>
      <c r="Q10" s="35" t="e">
        <f>VLOOKUP($B10&amp;"|"&amp;Q$1,#REF!,2,0)</f>
        <v>#REF!</v>
      </c>
      <c r="R10" s="35" t="e">
        <f>VLOOKUP($B10&amp;"|"&amp;R$1,#REF!,2,0)</f>
        <v>#REF!</v>
      </c>
      <c r="S10" s="35" t="e">
        <f>VLOOKUP($B10&amp;"|"&amp;S$1,#REF!,2,0)</f>
        <v>#REF!</v>
      </c>
      <c r="T10" s="35" t="e">
        <f>VLOOKUP($B10&amp;"|"&amp;T$1,#REF!,2,0)</f>
        <v>#REF!</v>
      </c>
      <c r="U10" s="35" t="e">
        <f>VLOOKUP($B10&amp;"|"&amp;U$1,#REF!,2,0)</f>
        <v>#REF!</v>
      </c>
      <c r="V10" s="35" t="e">
        <f>VLOOKUP($B10&amp;"|"&amp;V$1,#REF!,2,0)</f>
        <v>#REF!</v>
      </c>
      <c r="W10" s="35" t="e">
        <f>VLOOKUP($B10&amp;"|"&amp;W$1,#REF!,2,0)</f>
        <v>#REF!</v>
      </c>
      <c r="X10" s="35" t="e">
        <f>VLOOKUP($B10&amp;"|"&amp;X$1,#REF!,2,0)</f>
        <v>#REF!</v>
      </c>
      <c r="Y10" s="35" t="e">
        <f>VLOOKUP($B10&amp;"|"&amp;Y$1,#REF!,2,0)</f>
        <v>#REF!</v>
      </c>
      <c r="Z10" s="35" t="e">
        <f>VLOOKUP($B10&amp;"|"&amp;Z$1,#REF!,2,0)</f>
        <v>#REF!</v>
      </c>
      <c r="AA10" s="35" t="e">
        <f>VLOOKUP($B10&amp;"|"&amp;AA$1,#REF!,2,0)</f>
        <v>#REF!</v>
      </c>
      <c r="AB10" s="35" t="e">
        <f>VLOOKUP($B10&amp;"|"&amp;AB$1,#REF!,2,0)</f>
        <v>#REF!</v>
      </c>
      <c r="AC10" s="35" t="e">
        <f>VLOOKUP($B10&amp;"|"&amp;AC$1,#REF!,2,0)</f>
        <v>#REF!</v>
      </c>
      <c r="AD10" s="35" t="e">
        <f>VLOOKUP($B10&amp;"|"&amp;AD$1,#REF!,2,0)</f>
        <v>#REF!</v>
      </c>
      <c r="AE10" s="35" t="e">
        <f>VLOOKUP($B10&amp;"|"&amp;AE$1,#REF!,2,0)</f>
        <v>#REF!</v>
      </c>
      <c r="AF10" s="35" t="e">
        <f>VLOOKUP($B10&amp;"|"&amp;AF$1,#REF!,2,0)</f>
        <v>#REF!</v>
      </c>
      <c r="AG10" s="35" t="e">
        <f>VLOOKUP($B10&amp;"|"&amp;AG$1,#REF!,2,0)</f>
        <v>#REF!</v>
      </c>
      <c r="AH10" s="35" t="e">
        <f>VLOOKUP($B10&amp;"|"&amp;AH$1,#REF!,2,0)</f>
        <v>#REF!</v>
      </c>
      <c r="AI10" s="35" t="e">
        <f>VLOOKUP($B10&amp;"|"&amp;AI$1,#REF!,2,0)</f>
        <v>#REF!</v>
      </c>
      <c r="AJ10" s="35" t="e">
        <f>VLOOKUP($B10&amp;"|"&amp;AJ$1,#REF!,2,0)</f>
        <v>#REF!</v>
      </c>
      <c r="AK10" s="35" t="e">
        <f>VLOOKUP($B10&amp;"|"&amp;AK$1,#REF!,2,0)</f>
        <v>#REF!</v>
      </c>
      <c r="AL10" s="35" t="e">
        <f>VLOOKUP($B10&amp;"|"&amp;AL$1,#REF!,2,0)</f>
        <v>#REF!</v>
      </c>
      <c r="AM10" s="35" t="e">
        <f>VLOOKUP($B10&amp;"|"&amp;AM$1,#REF!,2,0)</f>
        <v>#REF!</v>
      </c>
    </row>
    <row r="11" spans="1:39">
      <c r="A11" s="2" t="s">
        <v>169</v>
      </c>
      <c r="B11" t="s">
        <v>309</v>
      </c>
      <c r="C11" s="2" t="s">
        <v>153</v>
      </c>
      <c r="D11" s="2" t="s">
        <v>170</v>
      </c>
      <c r="E11" s="2" t="s">
        <v>105</v>
      </c>
      <c r="F11" s="2" t="s">
        <v>2</v>
      </c>
      <c r="G11" s="35" t="e">
        <f>VLOOKUP($B11&amp;"|"&amp;G$1,#REF!,2,0)</f>
        <v>#REF!</v>
      </c>
      <c r="H11" s="35" t="e">
        <f>VLOOKUP($B11&amp;"|"&amp;H$1,#REF!,2,0)</f>
        <v>#REF!</v>
      </c>
      <c r="I11" s="35" t="e">
        <f>VLOOKUP($B11&amp;"|"&amp;I$1,#REF!,2,0)</f>
        <v>#REF!</v>
      </c>
      <c r="J11" s="35" t="e">
        <f>VLOOKUP($B11&amp;"|"&amp;J$1,#REF!,2,0)</f>
        <v>#REF!</v>
      </c>
      <c r="K11" s="35" t="e">
        <f>VLOOKUP($B11&amp;"|"&amp;K$1,#REF!,2,0)</f>
        <v>#REF!</v>
      </c>
      <c r="L11" s="35" t="e">
        <f>VLOOKUP($B11&amp;"|"&amp;L$1,#REF!,2,0)</f>
        <v>#REF!</v>
      </c>
      <c r="M11" s="35" t="e">
        <f>VLOOKUP($B11&amp;"|"&amp;M$1,#REF!,2,0)</f>
        <v>#REF!</v>
      </c>
      <c r="N11" s="35" t="e">
        <f>VLOOKUP($B11&amp;"|"&amp;N$1,#REF!,2,0)</f>
        <v>#REF!</v>
      </c>
      <c r="O11" s="35" t="e">
        <f>VLOOKUP($B11&amp;"|"&amp;O$1,#REF!,2,0)</f>
        <v>#REF!</v>
      </c>
      <c r="P11" s="35" t="e">
        <f>VLOOKUP($B11&amp;"|"&amp;P$1,#REF!,2,0)</f>
        <v>#REF!</v>
      </c>
      <c r="Q11" s="35" t="e">
        <f>VLOOKUP($B11&amp;"|"&amp;Q$1,#REF!,2,0)</f>
        <v>#REF!</v>
      </c>
      <c r="R11" s="35" t="e">
        <f>VLOOKUP($B11&amp;"|"&amp;R$1,#REF!,2,0)</f>
        <v>#REF!</v>
      </c>
      <c r="S11" s="35" t="e">
        <f>VLOOKUP($B11&amp;"|"&amp;S$1,#REF!,2,0)</f>
        <v>#REF!</v>
      </c>
      <c r="T11" s="35" t="e">
        <f>VLOOKUP($B11&amp;"|"&amp;T$1,#REF!,2,0)</f>
        <v>#REF!</v>
      </c>
      <c r="U11" s="35" t="e">
        <f>VLOOKUP($B11&amp;"|"&amp;U$1,#REF!,2,0)</f>
        <v>#REF!</v>
      </c>
      <c r="V11" s="35" t="e">
        <f>VLOOKUP($B11&amp;"|"&amp;V$1,#REF!,2,0)</f>
        <v>#REF!</v>
      </c>
      <c r="W11" s="35" t="e">
        <f>VLOOKUP($B11&amp;"|"&amp;W$1,#REF!,2,0)</f>
        <v>#REF!</v>
      </c>
      <c r="X11" s="35" t="e">
        <f>VLOOKUP($B11&amp;"|"&amp;X$1,#REF!,2,0)</f>
        <v>#REF!</v>
      </c>
      <c r="Y11" s="35" t="e">
        <f>VLOOKUP($B11&amp;"|"&amp;Y$1,#REF!,2,0)</f>
        <v>#REF!</v>
      </c>
      <c r="Z11" s="35" t="e">
        <f>VLOOKUP($B11&amp;"|"&amp;Z$1,#REF!,2,0)</f>
        <v>#REF!</v>
      </c>
      <c r="AA11" s="35" t="e">
        <f>VLOOKUP($B11&amp;"|"&amp;AA$1,#REF!,2,0)</f>
        <v>#REF!</v>
      </c>
      <c r="AB11" s="35" t="e">
        <f>VLOOKUP($B11&amp;"|"&amp;AB$1,#REF!,2,0)</f>
        <v>#REF!</v>
      </c>
      <c r="AC11" s="35" t="e">
        <f>VLOOKUP($B11&amp;"|"&amp;AC$1,#REF!,2,0)</f>
        <v>#REF!</v>
      </c>
      <c r="AD11" s="35" t="e">
        <f>VLOOKUP($B11&amp;"|"&amp;AD$1,#REF!,2,0)</f>
        <v>#REF!</v>
      </c>
      <c r="AE11" s="35" t="e">
        <f>VLOOKUP($B11&amp;"|"&amp;AE$1,#REF!,2,0)</f>
        <v>#REF!</v>
      </c>
      <c r="AF11" s="35" t="e">
        <f>VLOOKUP($B11&amp;"|"&amp;AF$1,#REF!,2,0)</f>
        <v>#REF!</v>
      </c>
      <c r="AG11" s="35" t="e">
        <f>VLOOKUP($B11&amp;"|"&amp;AG$1,#REF!,2,0)</f>
        <v>#REF!</v>
      </c>
      <c r="AH11" s="35" t="e">
        <f>VLOOKUP($B11&amp;"|"&amp;AH$1,#REF!,2,0)</f>
        <v>#REF!</v>
      </c>
      <c r="AI11" s="35" t="e">
        <f>VLOOKUP($B11&amp;"|"&amp;AI$1,#REF!,2,0)</f>
        <v>#REF!</v>
      </c>
      <c r="AJ11" s="35" t="e">
        <f>VLOOKUP($B11&amp;"|"&amp;AJ$1,#REF!,2,0)</f>
        <v>#REF!</v>
      </c>
      <c r="AK11" s="35" t="e">
        <f>VLOOKUP($B11&amp;"|"&amp;AK$1,#REF!,2,0)</f>
        <v>#REF!</v>
      </c>
      <c r="AL11" s="35" t="e">
        <f>VLOOKUP($B11&amp;"|"&amp;AL$1,#REF!,2,0)</f>
        <v>#REF!</v>
      </c>
      <c r="AM11" s="35" t="e">
        <f>VLOOKUP($B11&amp;"|"&amp;AM$1,#REF!,2,0)</f>
        <v>#REF!</v>
      </c>
    </row>
    <row r="12" spans="1:39">
      <c r="A12" s="2" t="s">
        <v>171</v>
      </c>
      <c r="B12" t="s">
        <v>310</v>
      </c>
      <c r="C12" s="2" t="s">
        <v>172</v>
      </c>
      <c r="D12" s="2" t="s">
        <v>173</v>
      </c>
      <c r="E12" s="2" t="s">
        <v>105</v>
      </c>
      <c r="F12" s="2" t="s">
        <v>2</v>
      </c>
      <c r="G12" s="35" t="e">
        <f>VLOOKUP($B12&amp;"|"&amp;G$1,#REF!,2,0)</f>
        <v>#REF!</v>
      </c>
      <c r="H12" s="35" t="e">
        <f>VLOOKUP($B12&amp;"|"&amp;H$1,#REF!,2,0)</f>
        <v>#REF!</v>
      </c>
      <c r="I12" s="35" t="e">
        <f>VLOOKUP($B12&amp;"|"&amp;I$1,#REF!,2,0)</f>
        <v>#REF!</v>
      </c>
      <c r="J12" s="35" t="e">
        <f>VLOOKUP($B12&amp;"|"&amp;J$1,#REF!,2,0)</f>
        <v>#REF!</v>
      </c>
      <c r="K12" s="35" t="e">
        <f>VLOOKUP($B12&amp;"|"&amp;K$1,#REF!,2,0)</f>
        <v>#REF!</v>
      </c>
      <c r="L12" s="35" t="e">
        <f>VLOOKUP($B12&amp;"|"&amp;L$1,#REF!,2,0)</f>
        <v>#REF!</v>
      </c>
      <c r="M12" s="35" t="e">
        <f>VLOOKUP($B12&amp;"|"&amp;M$1,#REF!,2,0)</f>
        <v>#REF!</v>
      </c>
      <c r="N12" s="35" t="e">
        <f>VLOOKUP($B12&amp;"|"&amp;N$1,#REF!,2,0)</f>
        <v>#REF!</v>
      </c>
      <c r="O12" s="35" t="e">
        <f>VLOOKUP($B12&amp;"|"&amp;O$1,#REF!,2,0)</f>
        <v>#REF!</v>
      </c>
      <c r="P12" s="35" t="e">
        <f>VLOOKUP($B12&amp;"|"&amp;P$1,#REF!,2,0)</f>
        <v>#REF!</v>
      </c>
      <c r="Q12" s="35" t="e">
        <f>VLOOKUP($B12&amp;"|"&amp;Q$1,#REF!,2,0)</f>
        <v>#REF!</v>
      </c>
      <c r="R12" s="35" t="e">
        <f>VLOOKUP($B12&amp;"|"&amp;R$1,#REF!,2,0)</f>
        <v>#REF!</v>
      </c>
      <c r="S12" s="35" t="e">
        <f>VLOOKUP($B12&amp;"|"&amp;S$1,#REF!,2,0)</f>
        <v>#REF!</v>
      </c>
      <c r="T12" s="35" t="e">
        <f>VLOOKUP($B12&amp;"|"&amp;T$1,#REF!,2,0)</f>
        <v>#REF!</v>
      </c>
      <c r="U12" s="35" t="e">
        <f>VLOOKUP($B12&amp;"|"&amp;U$1,#REF!,2,0)</f>
        <v>#REF!</v>
      </c>
      <c r="V12" s="35" t="e">
        <f>VLOOKUP($B12&amp;"|"&amp;V$1,#REF!,2,0)</f>
        <v>#REF!</v>
      </c>
      <c r="W12" s="35" t="e">
        <f>VLOOKUP($B12&amp;"|"&amp;W$1,#REF!,2,0)</f>
        <v>#REF!</v>
      </c>
      <c r="X12" s="35" t="e">
        <f>VLOOKUP($B12&amp;"|"&amp;X$1,#REF!,2,0)</f>
        <v>#REF!</v>
      </c>
      <c r="Y12" s="35" t="e">
        <f>VLOOKUP($B12&amp;"|"&amp;Y$1,#REF!,2,0)</f>
        <v>#REF!</v>
      </c>
      <c r="Z12" s="35" t="e">
        <f>VLOOKUP($B12&amp;"|"&amp;Z$1,#REF!,2,0)</f>
        <v>#REF!</v>
      </c>
      <c r="AA12" s="35" t="e">
        <f>VLOOKUP($B12&amp;"|"&amp;AA$1,#REF!,2,0)</f>
        <v>#REF!</v>
      </c>
      <c r="AB12" s="35" t="e">
        <f>VLOOKUP($B12&amp;"|"&amp;AB$1,#REF!,2,0)</f>
        <v>#REF!</v>
      </c>
      <c r="AC12" s="35" t="e">
        <f>VLOOKUP($B12&amp;"|"&amp;AC$1,#REF!,2,0)</f>
        <v>#REF!</v>
      </c>
      <c r="AD12" s="35" t="e">
        <f>VLOOKUP($B12&amp;"|"&amp;AD$1,#REF!,2,0)</f>
        <v>#REF!</v>
      </c>
      <c r="AE12" s="35" t="e">
        <f>VLOOKUP($B12&amp;"|"&amp;AE$1,#REF!,2,0)</f>
        <v>#REF!</v>
      </c>
      <c r="AF12" s="35" t="e">
        <f>VLOOKUP($B12&amp;"|"&amp;AF$1,#REF!,2,0)</f>
        <v>#REF!</v>
      </c>
      <c r="AG12" s="35" t="e">
        <f>VLOOKUP($B12&amp;"|"&amp;AG$1,#REF!,2,0)</f>
        <v>#REF!</v>
      </c>
      <c r="AH12" s="35" t="e">
        <f>VLOOKUP($B12&amp;"|"&amp;AH$1,#REF!,2,0)</f>
        <v>#REF!</v>
      </c>
      <c r="AI12" s="35" t="e">
        <f>VLOOKUP($B12&amp;"|"&amp;AI$1,#REF!,2,0)</f>
        <v>#REF!</v>
      </c>
      <c r="AJ12" s="35" t="e">
        <f>VLOOKUP($B12&amp;"|"&amp;AJ$1,#REF!,2,0)</f>
        <v>#REF!</v>
      </c>
      <c r="AK12" s="35" t="e">
        <f>VLOOKUP($B12&amp;"|"&amp;AK$1,#REF!,2,0)</f>
        <v>#REF!</v>
      </c>
      <c r="AL12" s="35" t="e">
        <f>VLOOKUP($B12&amp;"|"&amp;AL$1,#REF!,2,0)</f>
        <v>#REF!</v>
      </c>
      <c r="AM12" s="35" t="e">
        <f>VLOOKUP($B12&amp;"|"&amp;AM$1,#REF!,2,0)</f>
        <v>#REF!</v>
      </c>
    </row>
    <row r="13" spans="1:39">
      <c r="A13" s="2" t="s">
        <v>174</v>
      </c>
      <c r="B13" t="s">
        <v>311</v>
      </c>
      <c r="C13" s="2" t="s">
        <v>172</v>
      </c>
      <c r="D13" s="2" t="s">
        <v>175</v>
      </c>
      <c r="E13" s="2" t="s">
        <v>105</v>
      </c>
      <c r="F13" s="2" t="s">
        <v>2</v>
      </c>
      <c r="G13" s="35" t="e">
        <f>VLOOKUP($B13&amp;"|"&amp;G$1,#REF!,2,0)</f>
        <v>#REF!</v>
      </c>
      <c r="H13" s="35" t="e">
        <f>VLOOKUP($B13&amp;"|"&amp;H$1,#REF!,2,0)</f>
        <v>#REF!</v>
      </c>
      <c r="I13" s="35" t="e">
        <f>VLOOKUP($B13&amp;"|"&amp;I$1,#REF!,2,0)</f>
        <v>#REF!</v>
      </c>
      <c r="J13" s="35" t="e">
        <f>VLOOKUP($B13&amp;"|"&amp;J$1,#REF!,2,0)</f>
        <v>#REF!</v>
      </c>
      <c r="K13" s="35" t="e">
        <f>VLOOKUP($B13&amp;"|"&amp;K$1,#REF!,2,0)</f>
        <v>#REF!</v>
      </c>
      <c r="L13" s="35" t="e">
        <f>VLOOKUP($B13&amp;"|"&amp;L$1,#REF!,2,0)</f>
        <v>#REF!</v>
      </c>
      <c r="M13" s="35" t="e">
        <f>VLOOKUP($B13&amp;"|"&amp;M$1,#REF!,2,0)</f>
        <v>#REF!</v>
      </c>
      <c r="N13" s="35" t="e">
        <f>VLOOKUP($B13&amp;"|"&amp;N$1,#REF!,2,0)</f>
        <v>#REF!</v>
      </c>
      <c r="O13" s="35" t="e">
        <f>VLOOKUP($B13&amp;"|"&amp;O$1,#REF!,2,0)</f>
        <v>#REF!</v>
      </c>
      <c r="P13" s="35" t="e">
        <f>VLOOKUP($B13&amp;"|"&amp;P$1,#REF!,2,0)</f>
        <v>#REF!</v>
      </c>
      <c r="Q13" s="35" t="e">
        <f>VLOOKUP($B13&amp;"|"&amp;Q$1,#REF!,2,0)</f>
        <v>#REF!</v>
      </c>
      <c r="R13" s="35" t="e">
        <f>VLOOKUP($B13&amp;"|"&amp;R$1,#REF!,2,0)</f>
        <v>#REF!</v>
      </c>
      <c r="S13" s="35" t="e">
        <f>VLOOKUP($B13&amp;"|"&amp;S$1,#REF!,2,0)</f>
        <v>#REF!</v>
      </c>
      <c r="T13" s="35" t="e">
        <f>VLOOKUP($B13&amp;"|"&amp;T$1,#REF!,2,0)</f>
        <v>#REF!</v>
      </c>
      <c r="U13" s="35" t="e">
        <f>VLOOKUP($B13&amp;"|"&amp;U$1,#REF!,2,0)</f>
        <v>#REF!</v>
      </c>
      <c r="V13" s="35" t="e">
        <f>VLOOKUP($B13&amp;"|"&amp;V$1,#REF!,2,0)</f>
        <v>#REF!</v>
      </c>
      <c r="W13" s="35" t="e">
        <f>VLOOKUP($B13&amp;"|"&amp;W$1,#REF!,2,0)</f>
        <v>#REF!</v>
      </c>
      <c r="X13" s="35" t="e">
        <f>VLOOKUP($B13&amp;"|"&amp;X$1,#REF!,2,0)</f>
        <v>#REF!</v>
      </c>
      <c r="Y13" s="35" t="e">
        <f>VLOOKUP($B13&amp;"|"&amp;Y$1,#REF!,2,0)</f>
        <v>#REF!</v>
      </c>
      <c r="Z13" s="35" t="e">
        <f>VLOOKUP($B13&amp;"|"&amp;Z$1,#REF!,2,0)</f>
        <v>#REF!</v>
      </c>
      <c r="AA13" s="35" t="e">
        <f>VLOOKUP($B13&amp;"|"&amp;AA$1,#REF!,2,0)</f>
        <v>#REF!</v>
      </c>
      <c r="AB13" s="35" t="e">
        <f>VLOOKUP($B13&amp;"|"&amp;AB$1,#REF!,2,0)</f>
        <v>#REF!</v>
      </c>
      <c r="AC13" s="35" t="e">
        <f>VLOOKUP($B13&amp;"|"&amp;AC$1,#REF!,2,0)</f>
        <v>#REF!</v>
      </c>
      <c r="AD13" s="35" t="e">
        <f>VLOOKUP($B13&amp;"|"&amp;AD$1,#REF!,2,0)</f>
        <v>#REF!</v>
      </c>
      <c r="AE13" s="35" t="e">
        <f>VLOOKUP($B13&amp;"|"&amp;AE$1,#REF!,2,0)</f>
        <v>#REF!</v>
      </c>
      <c r="AF13" s="35" t="e">
        <f>VLOOKUP($B13&amp;"|"&amp;AF$1,#REF!,2,0)</f>
        <v>#REF!</v>
      </c>
      <c r="AG13" s="35" t="e">
        <f>VLOOKUP($B13&amp;"|"&amp;AG$1,#REF!,2,0)</f>
        <v>#REF!</v>
      </c>
      <c r="AH13" s="35" t="e">
        <f>VLOOKUP($B13&amp;"|"&amp;AH$1,#REF!,2,0)</f>
        <v>#REF!</v>
      </c>
      <c r="AI13" s="35" t="e">
        <f>VLOOKUP($B13&amp;"|"&amp;AI$1,#REF!,2,0)</f>
        <v>#REF!</v>
      </c>
      <c r="AJ13" s="35" t="e">
        <f>VLOOKUP($B13&amp;"|"&amp;AJ$1,#REF!,2,0)</f>
        <v>#REF!</v>
      </c>
      <c r="AK13" s="35" t="e">
        <f>VLOOKUP($B13&amp;"|"&amp;AK$1,#REF!,2,0)</f>
        <v>#REF!</v>
      </c>
      <c r="AL13" s="35" t="e">
        <f>VLOOKUP($B13&amp;"|"&amp;AL$1,#REF!,2,0)</f>
        <v>#REF!</v>
      </c>
      <c r="AM13" s="35" t="e">
        <f>VLOOKUP($B13&amp;"|"&amp;AM$1,#REF!,2,0)</f>
        <v>#REF!</v>
      </c>
    </row>
    <row r="14" spans="1:39">
      <c r="A14" s="2" t="s">
        <v>176</v>
      </c>
      <c r="B14" t="s">
        <v>312</v>
      </c>
      <c r="C14" s="2" t="s">
        <v>172</v>
      </c>
      <c r="D14" s="2" t="s">
        <v>177</v>
      </c>
      <c r="E14" s="2" t="s">
        <v>105</v>
      </c>
      <c r="F14" s="2" t="s">
        <v>2</v>
      </c>
      <c r="G14" s="35" t="e">
        <f>VLOOKUP($B14&amp;"|"&amp;G$1,#REF!,2,0)</f>
        <v>#REF!</v>
      </c>
      <c r="H14" s="35" t="e">
        <f>VLOOKUP($B14&amp;"|"&amp;H$1,#REF!,2,0)</f>
        <v>#REF!</v>
      </c>
      <c r="I14" s="35" t="e">
        <f>VLOOKUP($B14&amp;"|"&amp;I$1,#REF!,2,0)</f>
        <v>#REF!</v>
      </c>
      <c r="J14" s="35" t="e">
        <f>VLOOKUP($B14&amp;"|"&amp;J$1,#REF!,2,0)</f>
        <v>#REF!</v>
      </c>
      <c r="K14" s="35" t="e">
        <f>VLOOKUP($B14&amp;"|"&amp;K$1,#REF!,2,0)</f>
        <v>#REF!</v>
      </c>
      <c r="L14" s="35" t="e">
        <f>VLOOKUP($B14&amp;"|"&amp;L$1,#REF!,2,0)</f>
        <v>#REF!</v>
      </c>
      <c r="M14" s="35" t="e">
        <f>VLOOKUP($B14&amp;"|"&amp;M$1,#REF!,2,0)</f>
        <v>#REF!</v>
      </c>
      <c r="N14" s="35" t="e">
        <f>VLOOKUP($B14&amp;"|"&amp;N$1,#REF!,2,0)</f>
        <v>#REF!</v>
      </c>
      <c r="O14" s="35" t="e">
        <f>VLOOKUP($B14&amp;"|"&amp;O$1,#REF!,2,0)</f>
        <v>#REF!</v>
      </c>
      <c r="P14" s="35" t="e">
        <f>VLOOKUP($B14&amp;"|"&amp;P$1,#REF!,2,0)</f>
        <v>#REF!</v>
      </c>
      <c r="Q14" s="35" t="e">
        <f>VLOOKUP($B14&amp;"|"&amp;Q$1,#REF!,2,0)</f>
        <v>#REF!</v>
      </c>
      <c r="R14" s="35" t="e">
        <f>VLOOKUP($B14&amp;"|"&amp;R$1,#REF!,2,0)</f>
        <v>#REF!</v>
      </c>
      <c r="S14" s="35" t="e">
        <f>VLOOKUP($B14&amp;"|"&amp;S$1,#REF!,2,0)</f>
        <v>#REF!</v>
      </c>
      <c r="T14" s="35" t="e">
        <f>VLOOKUP($B14&amp;"|"&amp;T$1,#REF!,2,0)</f>
        <v>#REF!</v>
      </c>
      <c r="U14" s="35" t="e">
        <f>VLOOKUP($B14&amp;"|"&amp;U$1,#REF!,2,0)</f>
        <v>#REF!</v>
      </c>
      <c r="V14" s="35" t="e">
        <f>VLOOKUP($B14&amp;"|"&amp;V$1,#REF!,2,0)</f>
        <v>#REF!</v>
      </c>
      <c r="W14" s="35" t="e">
        <f>VLOOKUP($B14&amp;"|"&amp;W$1,#REF!,2,0)</f>
        <v>#REF!</v>
      </c>
      <c r="X14" s="35" t="e">
        <f>VLOOKUP($B14&amp;"|"&amp;X$1,#REF!,2,0)</f>
        <v>#REF!</v>
      </c>
      <c r="Y14" s="35" t="e">
        <f>VLOOKUP($B14&amp;"|"&amp;Y$1,#REF!,2,0)</f>
        <v>#REF!</v>
      </c>
      <c r="Z14" s="35" t="e">
        <f>VLOOKUP($B14&amp;"|"&amp;Z$1,#REF!,2,0)</f>
        <v>#REF!</v>
      </c>
      <c r="AA14" s="35" t="e">
        <f>VLOOKUP($B14&amp;"|"&amp;AA$1,#REF!,2,0)</f>
        <v>#REF!</v>
      </c>
      <c r="AB14" s="35" t="e">
        <f>VLOOKUP($B14&amp;"|"&amp;AB$1,#REF!,2,0)</f>
        <v>#REF!</v>
      </c>
      <c r="AC14" s="35" t="e">
        <f>VLOOKUP($B14&amp;"|"&amp;AC$1,#REF!,2,0)</f>
        <v>#REF!</v>
      </c>
      <c r="AD14" s="35" t="e">
        <f>VLOOKUP($B14&amp;"|"&amp;AD$1,#REF!,2,0)</f>
        <v>#REF!</v>
      </c>
      <c r="AE14" s="35" t="e">
        <f>VLOOKUP($B14&amp;"|"&amp;AE$1,#REF!,2,0)</f>
        <v>#REF!</v>
      </c>
      <c r="AF14" s="35" t="e">
        <f>VLOOKUP($B14&amp;"|"&amp;AF$1,#REF!,2,0)</f>
        <v>#REF!</v>
      </c>
      <c r="AG14" s="35" t="e">
        <f>VLOOKUP($B14&amp;"|"&amp;AG$1,#REF!,2,0)</f>
        <v>#REF!</v>
      </c>
      <c r="AH14" s="35" t="e">
        <f>VLOOKUP($B14&amp;"|"&amp;AH$1,#REF!,2,0)</f>
        <v>#REF!</v>
      </c>
      <c r="AI14" s="35" t="e">
        <f>VLOOKUP($B14&amp;"|"&amp;AI$1,#REF!,2,0)</f>
        <v>#REF!</v>
      </c>
      <c r="AJ14" s="35" t="e">
        <f>VLOOKUP($B14&amp;"|"&amp;AJ$1,#REF!,2,0)</f>
        <v>#REF!</v>
      </c>
      <c r="AK14" s="35" t="e">
        <f>VLOOKUP($B14&amp;"|"&amp;AK$1,#REF!,2,0)</f>
        <v>#REF!</v>
      </c>
      <c r="AL14" s="35" t="e">
        <f>VLOOKUP($B14&amp;"|"&amp;AL$1,#REF!,2,0)</f>
        <v>#REF!</v>
      </c>
      <c r="AM14" s="35" t="e">
        <f>VLOOKUP($B14&amp;"|"&amp;AM$1,#REF!,2,0)</f>
        <v>#REF!</v>
      </c>
    </row>
    <row r="15" spans="1:39">
      <c r="A15" s="2" t="s">
        <v>178</v>
      </c>
      <c r="B15" t="s">
        <v>313</v>
      </c>
      <c r="C15" s="2" t="s">
        <v>172</v>
      </c>
      <c r="D15" s="2" t="s">
        <v>179</v>
      </c>
      <c r="E15" s="2" t="s">
        <v>105</v>
      </c>
      <c r="F15" s="2" t="s">
        <v>2</v>
      </c>
      <c r="G15" s="35" t="e">
        <f>VLOOKUP($B15&amp;"|"&amp;G$1,#REF!,2,0)</f>
        <v>#REF!</v>
      </c>
      <c r="H15" s="35" t="e">
        <f>VLOOKUP($B15&amp;"|"&amp;H$1,#REF!,2,0)</f>
        <v>#REF!</v>
      </c>
      <c r="I15" s="35" t="e">
        <f>VLOOKUP($B15&amp;"|"&amp;I$1,#REF!,2,0)</f>
        <v>#REF!</v>
      </c>
      <c r="J15" s="35" t="e">
        <f>VLOOKUP($B15&amp;"|"&amp;J$1,#REF!,2,0)</f>
        <v>#REF!</v>
      </c>
      <c r="K15" s="35" t="e">
        <f>VLOOKUP($B15&amp;"|"&amp;K$1,#REF!,2,0)</f>
        <v>#REF!</v>
      </c>
      <c r="L15" s="35" t="e">
        <f>VLOOKUP($B15&amp;"|"&amp;L$1,#REF!,2,0)</f>
        <v>#REF!</v>
      </c>
      <c r="M15" s="35" t="e">
        <f>VLOOKUP($B15&amp;"|"&amp;M$1,#REF!,2,0)</f>
        <v>#REF!</v>
      </c>
      <c r="N15" s="35" t="e">
        <f>VLOOKUP($B15&amp;"|"&amp;N$1,#REF!,2,0)</f>
        <v>#REF!</v>
      </c>
      <c r="O15" s="35" t="e">
        <f>VLOOKUP($B15&amp;"|"&amp;O$1,#REF!,2,0)</f>
        <v>#REF!</v>
      </c>
      <c r="P15" s="35" t="e">
        <f>VLOOKUP($B15&amp;"|"&amp;P$1,#REF!,2,0)</f>
        <v>#REF!</v>
      </c>
      <c r="Q15" s="35" t="e">
        <f>VLOOKUP($B15&amp;"|"&amp;Q$1,#REF!,2,0)</f>
        <v>#REF!</v>
      </c>
      <c r="R15" s="35" t="e">
        <f>VLOOKUP($B15&amp;"|"&amp;R$1,#REF!,2,0)</f>
        <v>#REF!</v>
      </c>
      <c r="S15" s="35" t="e">
        <f>VLOOKUP($B15&amp;"|"&amp;S$1,#REF!,2,0)</f>
        <v>#REF!</v>
      </c>
      <c r="T15" s="35" t="e">
        <f>VLOOKUP($B15&amp;"|"&amp;T$1,#REF!,2,0)</f>
        <v>#REF!</v>
      </c>
      <c r="U15" s="35" t="e">
        <f>VLOOKUP($B15&amp;"|"&amp;U$1,#REF!,2,0)</f>
        <v>#REF!</v>
      </c>
      <c r="V15" s="35" t="e">
        <f>VLOOKUP($B15&amp;"|"&amp;V$1,#REF!,2,0)</f>
        <v>#REF!</v>
      </c>
      <c r="W15" s="35" t="e">
        <f>VLOOKUP($B15&amp;"|"&amp;W$1,#REF!,2,0)</f>
        <v>#REF!</v>
      </c>
      <c r="X15" s="35" t="e">
        <f>VLOOKUP($B15&amp;"|"&amp;X$1,#REF!,2,0)</f>
        <v>#REF!</v>
      </c>
      <c r="Y15" s="35" t="e">
        <f>VLOOKUP($B15&amp;"|"&amp;Y$1,#REF!,2,0)</f>
        <v>#REF!</v>
      </c>
      <c r="Z15" s="35" t="e">
        <f>VLOOKUP($B15&amp;"|"&amp;Z$1,#REF!,2,0)</f>
        <v>#REF!</v>
      </c>
      <c r="AA15" s="35" t="e">
        <f>VLOOKUP($B15&amp;"|"&amp;AA$1,#REF!,2,0)</f>
        <v>#REF!</v>
      </c>
      <c r="AB15" s="35" t="e">
        <f>VLOOKUP($B15&amp;"|"&amp;AB$1,#REF!,2,0)</f>
        <v>#REF!</v>
      </c>
      <c r="AC15" s="35" t="e">
        <f>VLOOKUP($B15&amp;"|"&amp;AC$1,#REF!,2,0)</f>
        <v>#REF!</v>
      </c>
      <c r="AD15" s="35" t="e">
        <f>VLOOKUP($B15&amp;"|"&amp;AD$1,#REF!,2,0)</f>
        <v>#REF!</v>
      </c>
      <c r="AE15" s="35" t="e">
        <f>VLOOKUP($B15&amp;"|"&amp;AE$1,#REF!,2,0)</f>
        <v>#REF!</v>
      </c>
      <c r="AF15" s="35" t="e">
        <f>VLOOKUP($B15&amp;"|"&amp;AF$1,#REF!,2,0)</f>
        <v>#REF!</v>
      </c>
      <c r="AG15" s="35" t="e">
        <f>VLOOKUP($B15&amp;"|"&amp;AG$1,#REF!,2,0)</f>
        <v>#REF!</v>
      </c>
      <c r="AH15" s="35" t="e">
        <f>VLOOKUP($B15&amp;"|"&amp;AH$1,#REF!,2,0)</f>
        <v>#REF!</v>
      </c>
      <c r="AI15" s="35" t="e">
        <f>VLOOKUP($B15&amp;"|"&amp;AI$1,#REF!,2,0)</f>
        <v>#REF!</v>
      </c>
      <c r="AJ15" s="35" t="e">
        <f>VLOOKUP($B15&amp;"|"&amp;AJ$1,#REF!,2,0)</f>
        <v>#REF!</v>
      </c>
      <c r="AK15" s="35" t="e">
        <f>VLOOKUP($B15&amp;"|"&amp;AK$1,#REF!,2,0)</f>
        <v>#REF!</v>
      </c>
      <c r="AL15" s="35" t="e">
        <f>VLOOKUP($B15&amp;"|"&amp;AL$1,#REF!,2,0)</f>
        <v>#REF!</v>
      </c>
      <c r="AM15" s="35" t="e">
        <f>VLOOKUP($B15&amp;"|"&amp;AM$1,#REF!,2,0)</f>
        <v>#REF!</v>
      </c>
    </row>
    <row r="16" spans="1:39">
      <c r="A16" s="2" t="s">
        <v>180</v>
      </c>
      <c r="B16" t="s">
        <v>314</v>
      </c>
      <c r="C16" s="2" t="s">
        <v>172</v>
      </c>
      <c r="D16" s="2" t="s">
        <v>181</v>
      </c>
      <c r="E16" s="2" t="s">
        <v>105</v>
      </c>
      <c r="F16" s="2" t="s">
        <v>2</v>
      </c>
      <c r="G16" s="35" t="e">
        <f>VLOOKUP($B16&amp;"|"&amp;G$1,#REF!,2,0)</f>
        <v>#REF!</v>
      </c>
      <c r="H16" s="35" t="e">
        <f>VLOOKUP($B16&amp;"|"&amp;H$1,#REF!,2,0)</f>
        <v>#REF!</v>
      </c>
      <c r="I16" s="35" t="e">
        <f>VLOOKUP($B16&amp;"|"&amp;I$1,#REF!,2,0)</f>
        <v>#REF!</v>
      </c>
      <c r="J16" s="35" t="e">
        <f>VLOOKUP($B16&amp;"|"&amp;J$1,#REF!,2,0)</f>
        <v>#REF!</v>
      </c>
      <c r="K16" s="35" t="e">
        <f>VLOOKUP($B16&amp;"|"&amp;K$1,#REF!,2,0)</f>
        <v>#REF!</v>
      </c>
      <c r="L16" s="35" t="e">
        <f>VLOOKUP($B16&amp;"|"&amp;L$1,#REF!,2,0)</f>
        <v>#REF!</v>
      </c>
      <c r="M16" s="35" t="e">
        <f>VLOOKUP($B16&amp;"|"&amp;M$1,#REF!,2,0)</f>
        <v>#REF!</v>
      </c>
      <c r="N16" s="35" t="e">
        <f>VLOOKUP($B16&amp;"|"&amp;N$1,#REF!,2,0)</f>
        <v>#REF!</v>
      </c>
      <c r="O16" s="35" t="e">
        <f>VLOOKUP($B16&amp;"|"&amp;O$1,#REF!,2,0)</f>
        <v>#REF!</v>
      </c>
      <c r="P16" s="35" t="e">
        <f>VLOOKUP($B16&amp;"|"&amp;P$1,#REF!,2,0)</f>
        <v>#REF!</v>
      </c>
      <c r="Q16" s="35" t="e">
        <f>VLOOKUP($B16&amp;"|"&amp;Q$1,#REF!,2,0)</f>
        <v>#REF!</v>
      </c>
      <c r="R16" s="35" t="e">
        <f>VLOOKUP($B16&amp;"|"&amp;R$1,#REF!,2,0)</f>
        <v>#REF!</v>
      </c>
      <c r="S16" s="35" t="e">
        <f>VLOOKUP($B16&amp;"|"&amp;S$1,#REF!,2,0)</f>
        <v>#REF!</v>
      </c>
      <c r="T16" s="35" t="e">
        <f>VLOOKUP($B16&amp;"|"&amp;T$1,#REF!,2,0)</f>
        <v>#REF!</v>
      </c>
      <c r="U16" s="35" t="e">
        <f>VLOOKUP($B16&amp;"|"&amp;U$1,#REF!,2,0)</f>
        <v>#REF!</v>
      </c>
      <c r="V16" s="35" t="e">
        <f>VLOOKUP($B16&amp;"|"&amp;V$1,#REF!,2,0)</f>
        <v>#REF!</v>
      </c>
      <c r="W16" s="35" t="e">
        <f>VLOOKUP($B16&amp;"|"&amp;W$1,#REF!,2,0)</f>
        <v>#REF!</v>
      </c>
      <c r="X16" s="35" t="e">
        <f>VLOOKUP($B16&amp;"|"&amp;X$1,#REF!,2,0)</f>
        <v>#REF!</v>
      </c>
      <c r="Y16" s="35" t="e">
        <f>VLOOKUP($B16&amp;"|"&amp;Y$1,#REF!,2,0)</f>
        <v>#REF!</v>
      </c>
      <c r="Z16" s="35" t="e">
        <f>VLOOKUP($B16&amp;"|"&amp;Z$1,#REF!,2,0)</f>
        <v>#REF!</v>
      </c>
      <c r="AA16" s="35" t="e">
        <f>VLOOKUP($B16&amp;"|"&amp;AA$1,#REF!,2,0)</f>
        <v>#REF!</v>
      </c>
      <c r="AB16" s="35" t="e">
        <f>VLOOKUP($B16&amp;"|"&amp;AB$1,#REF!,2,0)</f>
        <v>#REF!</v>
      </c>
      <c r="AC16" s="35" t="e">
        <f>VLOOKUP($B16&amp;"|"&amp;AC$1,#REF!,2,0)</f>
        <v>#REF!</v>
      </c>
      <c r="AD16" s="35" t="e">
        <f>VLOOKUP($B16&amp;"|"&amp;AD$1,#REF!,2,0)</f>
        <v>#REF!</v>
      </c>
      <c r="AE16" s="35" t="e">
        <f>VLOOKUP($B16&amp;"|"&amp;AE$1,#REF!,2,0)</f>
        <v>#REF!</v>
      </c>
      <c r="AF16" s="35" t="e">
        <f>VLOOKUP($B16&amp;"|"&amp;AF$1,#REF!,2,0)</f>
        <v>#REF!</v>
      </c>
      <c r="AG16" s="35" t="e">
        <f>VLOOKUP($B16&amp;"|"&amp;AG$1,#REF!,2,0)</f>
        <v>#REF!</v>
      </c>
      <c r="AH16" s="35" t="e">
        <f>VLOOKUP($B16&amp;"|"&amp;AH$1,#REF!,2,0)</f>
        <v>#REF!</v>
      </c>
      <c r="AI16" s="35" t="e">
        <f>VLOOKUP($B16&amp;"|"&amp;AI$1,#REF!,2,0)</f>
        <v>#REF!</v>
      </c>
      <c r="AJ16" s="35" t="e">
        <f>VLOOKUP($B16&amp;"|"&amp;AJ$1,#REF!,2,0)</f>
        <v>#REF!</v>
      </c>
      <c r="AK16" s="35" t="e">
        <f>VLOOKUP($B16&amp;"|"&amp;AK$1,#REF!,2,0)</f>
        <v>#REF!</v>
      </c>
      <c r="AL16" s="35" t="e">
        <f>VLOOKUP($B16&amp;"|"&amp;AL$1,#REF!,2,0)</f>
        <v>#REF!</v>
      </c>
      <c r="AM16" s="35" t="e">
        <f>VLOOKUP($B16&amp;"|"&amp;AM$1,#REF!,2,0)</f>
        <v>#REF!</v>
      </c>
    </row>
    <row r="17" spans="1:39">
      <c r="A17" s="2" t="s">
        <v>182</v>
      </c>
      <c r="B17" t="s">
        <v>315</v>
      </c>
      <c r="C17" s="2" t="s">
        <v>172</v>
      </c>
      <c r="D17" s="2" t="s">
        <v>183</v>
      </c>
      <c r="E17" s="2" t="s">
        <v>105</v>
      </c>
      <c r="F17" s="2" t="s">
        <v>2</v>
      </c>
      <c r="G17" s="35" t="e">
        <f>VLOOKUP($B17&amp;"|"&amp;G$1,#REF!,2,0)</f>
        <v>#REF!</v>
      </c>
      <c r="H17" s="35" t="e">
        <f>VLOOKUP($B17&amp;"|"&amp;H$1,#REF!,2,0)</f>
        <v>#REF!</v>
      </c>
      <c r="I17" s="35" t="e">
        <f>VLOOKUP($B17&amp;"|"&amp;I$1,#REF!,2,0)</f>
        <v>#REF!</v>
      </c>
      <c r="J17" s="35" t="e">
        <f>VLOOKUP($B17&amp;"|"&amp;J$1,#REF!,2,0)</f>
        <v>#REF!</v>
      </c>
      <c r="K17" s="35" t="e">
        <f>VLOOKUP($B17&amp;"|"&amp;K$1,#REF!,2,0)</f>
        <v>#REF!</v>
      </c>
      <c r="L17" s="35" t="e">
        <f>VLOOKUP($B17&amp;"|"&amp;L$1,#REF!,2,0)</f>
        <v>#REF!</v>
      </c>
      <c r="M17" s="35" t="e">
        <f>VLOOKUP($B17&amp;"|"&amp;M$1,#REF!,2,0)</f>
        <v>#REF!</v>
      </c>
      <c r="N17" s="35" t="e">
        <f>VLOOKUP($B17&amp;"|"&amp;N$1,#REF!,2,0)</f>
        <v>#REF!</v>
      </c>
      <c r="O17" s="35" t="e">
        <f>VLOOKUP($B17&amp;"|"&amp;O$1,#REF!,2,0)</f>
        <v>#REF!</v>
      </c>
      <c r="P17" s="35" t="e">
        <f>VLOOKUP($B17&amp;"|"&amp;P$1,#REF!,2,0)</f>
        <v>#REF!</v>
      </c>
      <c r="Q17" s="35" t="e">
        <f>VLOOKUP($B17&amp;"|"&amp;Q$1,#REF!,2,0)</f>
        <v>#REF!</v>
      </c>
      <c r="R17" s="35" t="e">
        <f>VLOOKUP($B17&amp;"|"&amp;R$1,#REF!,2,0)</f>
        <v>#REF!</v>
      </c>
      <c r="S17" s="35" t="e">
        <f>VLOOKUP($B17&amp;"|"&amp;S$1,#REF!,2,0)</f>
        <v>#REF!</v>
      </c>
      <c r="T17" s="35" t="e">
        <f>VLOOKUP($B17&amp;"|"&amp;T$1,#REF!,2,0)</f>
        <v>#REF!</v>
      </c>
      <c r="U17" s="35" t="e">
        <f>VLOOKUP($B17&amp;"|"&amp;U$1,#REF!,2,0)</f>
        <v>#REF!</v>
      </c>
      <c r="V17" s="35" t="e">
        <f>VLOOKUP($B17&amp;"|"&amp;V$1,#REF!,2,0)</f>
        <v>#REF!</v>
      </c>
      <c r="W17" s="35" t="e">
        <f>VLOOKUP($B17&amp;"|"&amp;W$1,#REF!,2,0)</f>
        <v>#REF!</v>
      </c>
      <c r="X17" s="35" t="e">
        <f>VLOOKUP($B17&amp;"|"&amp;X$1,#REF!,2,0)</f>
        <v>#REF!</v>
      </c>
      <c r="Y17" s="35" t="e">
        <f>VLOOKUP($B17&amp;"|"&amp;Y$1,#REF!,2,0)</f>
        <v>#REF!</v>
      </c>
      <c r="Z17" s="35" t="e">
        <f>VLOOKUP($B17&amp;"|"&amp;Z$1,#REF!,2,0)</f>
        <v>#REF!</v>
      </c>
      <c r="AA17" s="35" t="e">
        <f>VLOOKUP($B17&amp;"|"&amp;AA$1,#REF!,2,0)</f>
        <v>#REF!</v>
      </c>
      <c r="AB17" s="35" t="e">
        <f>VLOOKUP($B17&amp;"|"&amp;AB$1,#REF!,2,0)</f>
        <v>#REF!</v>
      </c>
      <c r="AC17" s="35" t="e">
        <f>VLOOKUP($B17&amp;"|"&amp;AC$1,#REF!,2,0)</f>
        <v>#REF!</v>
      </c>
      <c r="AD17" s="35" t="e">
        <f>VLOOKUP($B17&amp;"|"&amp;AD$1,#REF!,2,0)</f>
        <v>#REF!</v>
      </c>
      <c r="AE17" s="35" t="e">
        <f>VLOOKUP($B17&amp;"|"&amp;AE$1,#REF!,2,0)</f>
        <v>#REF!</v>
      </c>
      <c r="AF17" s="35" t="e">
        <f>VLOOKUP($B17&amp;"|"&amp;AF$1,#REF!,2,0)</f>
        <v>#REF!</v>
      </c>
      <c r="AG17" s="35" t="e">
        <f>VLOOKUP($B17&amp;"|"&amp;AG$1,#REF!,2,0)</f>
        <v>#REF!</v>
      </c>
      <c r="AH17" s="35" t="e">
        <f>VLOOKUP($B17&amp;"|"&amp;AH$1,#REF!,2,0)</f>
        <v>#REF!</v>
      </c>
      <c r="AI17" s="35" t="e">
        <f>VLOOKUP($B17&amp;"|"&amp;AI$1,#REF!,2,0)</f>
        <v>#REF!</v>
      </c>
      <c r="AJ17" s="35" t="e">
        <f>VLOOKUP($B17&amp;"|"&amp;AJ$1,#REF!,2,0)</f>
        <v>#REF!</v>
      </c>
      <c r="AK17" s="35" t="e">
        <f>VLOOKUP($B17&amp;"|"&amp;AK$1,#REF!,2,0)</f>
        <v>#REF!</v>
      </c>
      <c r="AL17" s="35" t="e">
        <f>VLOOKUP($B17&amp;"|"&amp;AL$1,#REF!,2,0)</f>
        <v>#REF!</v>
      </c>
      <c r="AM17" s="35" t="e">
        <f>VLOOKUP($B17&amp;"|"&amp;AM$1,#REF!,2,0)</f>
        <v>#REF!</v>
      </c>
    </row>
    <row r="18" spans="1:39">
      <c r="A18" s="2" t="s">
        <v>184</v>
      </c>
      <c r="B18" t="s">
        <v>316</v>
      </c>
      <c r="C18" s="2" t="s">
        <v>172</v>
      </c>
      <c r="D18" s="2" t="s">
        <v>185</v>
      </c>
      <c r="E18" s="2" t="s">
        <v>105</v>
      </c>
      <c r="F18" s="2" t="s">
        <v>2</v>
      </c>
      <c r="G18" s="35" t="e">
        <f>VLOOKUP($B18&amp;"|"&amp;G$1,#REF!,2,0)</f>
        <v>#REF!</v>
      </c>
      <c r="H18" s="35" t="e">
        <f>VLOOKUP($B18&amp;"|"&amp;H$1,#REF!,2,0)</f>
        <v>#REF!</v>
      </c>
      <c r="I18" s="35" t="e">
        <f>VLOOKUP($B18&amp;"|"&amp;I$1,#REF!,2,0)</f>
        <v>#REF!</v>
      </c>
      <c r="J18" s="35" t="e">
        <f>VLOOKUP($B18&amp;"|"&amp;J$1,#REF!,2,0)</f>
        <v>#REF!</v>
      </c>
      <c r="K18" s="35" t="e">
        <f>VLOOKUP($B18&amp;"|"&amp;K$1,#REF!,2,0)</f>
        <v>#REF!</v>
      </c>
      <c r="L18" s="35" t="e">
        <f>VLOOKUP($B18&amp;"|"&amp;L$1,#REF!,2,0)</f>
        <v>#REF!</v>
      </c>
      <c r="M18" s="35" t="e">
        <f>VLOOKUP($B18&amp;"|"&amp;M$1,#REF!,2,0)</f>
        <v>#REF!</v>
      </c>
      <c r="N18" s="35" t="e">
        <f>VLOOKUP($B18&amp;"|"&amp;N$1,#REF!,2,0)</f>
        <v>#REF!</v>
      </c>
      <c r="O18" s="35" t="e">
        <f>VLOOKUP($B18&amp;"|"&amp;O$1,#REF!,2,0)</f>
        <v>#REF!</v>
      </c>
      <c r="P18" s="35" t="e">
        <f>VLOOKUP($B18&amp;"|"&amp;P$1,#REF!,2,0)</f>
        <v>#REF!</v>
      </c>
      <c r="Q18" s="35" t="e">
        <f>VLOOKUP($B18&amp;"|"&amp;Q$1,#REF!,2,0)</f>
        <v>#REF!</v>
      </c>
      <c r="R18" s="35" t="e">
        <f>VLOOKUP($B18&amp;"|"&amp;R$1,#REF!,2,0)</f>
        <v>#REF!</v>
      </c>
      <c r="S18" s="35" t="e">
        <f>VLOOKUP($B18&amp;"|"&amp;S$1,#REF!,2,0)</f>
        <v>#REF!</v>
      </c>
      <c r="T18" s="35" t="e">
        <f>VLOOKUP($B18&amp;"|"&amp;T$1,#REF!,2,0)</f>
        <v>#REF!</v>
      </c>
      <c r="U18" s="35" t="e">
        <f>VLOOKUP($B18&amp;"|"&amp;U$1,#REF!,2,0)</f>
        <v>#REF!</v>
      </c>
      <c r="V18" s="35" t="e">
        <f>VLOOKUP($B18&amp;"|"&amp;V$1,#REF!,2,0)</f>
        <v>#REF!</v>
      </c>
      <c r="W18" s="35" t="e">
        <f>VLOOKUP($B18&amp;"|"&amp;W$1,#REF!,2,0)</f>
        <v>#REF!</v>
      </c>
      <c r="X18" s="35" t="e">
        <f>VLOOKUP($B18&amp;"|"&amp;X$1,#REF!,2,0)</f>
        <v>#REF!</v>
      </c>
      <c r="Y18" s="35" t="e">
        <f>VLOOKUP($B18&amp;"|"&amp;Y$1,#REF!,2,0)</f>
        <v>#REF!</v>
      </c>
      <c r="Z18" s="35" t="e">
        <f>VLOOKUP($B18&amp;"|"&amp;Z$1,#REF!,2,0)</f>
        <v>#REF!</v>
      </c>
      <c r="AA18" s="35" t="e">
        <f>VLOOKUP($B18&amp;"|"&amp;AA$1,#REF!,2,0)</f>
        <v>#REF!</v>
      </c>
      <c r="AB18" s="35" t="e">
        <f>VLOOKUP($B18&amp;"|"&amp;AB$1,#REF!,2,0)</f>
        <v>#REF!</v>
      </c>
      <c r="AC18" s="35" t="e">
        <f>VLOOKUP($B18&amp;"|"&amp;AC$1,#REF!,2,0)</f>
        <v>#REF!</v>
      </c>
      <c r="AD18" s="35" t="e">
        <f>VLOOKUP($B18&amp;"|"&amp;AD$1,#REF!,2,0)</f>
        <v>#REF!</v>
      </c>
      <c r="AE18" s="35" t="e">
        <f>VLOOKUP($B18&amp;"|"&amp;AE$1,#REF!,2,0)</f>
        <v>#REF!</v>
      </c>
      <c r="AF18" s="35" t="e">
        <f>VLOOKUP($B18&amp;"|"&amp;AF$1,#REF!,2,0)</f>
        <v>#REF!</v>
      </c>
      <c r="AG18" s="35" t="e">
        <f>VLOOKUP($B18&amp;"|"&amp;AG$1,#REF!,2,0)</f>
        <v>#REF!</v>
      </c>
      <c r="AH18" s="35" t="e">
        <f>VLOOKUP($B18&amp;"|"&amp;AH$1,#REF!,2,0)</f>
        <v>#REF!</v>
      </c>
      <c r="AI18" s="35" t="e">
        <f>VLOOKUP($B18&amp;"|"&amp;AI$1,#REF!,2,0)</f>
        <v>#REF!</v>
      </c>
      <c r="AJ18" s="35" t="e">
        <f>VLOOKUP($B18&amp;"|"&amp;AJ$1,#REF!,2,0)</f>
        <v>#REF!</v>
      </c>
      <c r="AK18" s="35" t="e">
        <f>VLOOKUP($B18&amp;"|"&amp;AK$1,#REF!,2,0)</f>
        <v>#REF!</v>
      </c>
      <c r="AL18" s="35" t="e">
        <f>VLOOKUP($B18&amp;"|"&amp;AL$1,#REF!,2,0)</f>
        <v>#REF!</v>
      </c>
      <c r="AM18" s="35" t="e">
        <f>VLOOKUP($B18&amp;"|"&amp;AM$1,#REF!,2,0)</f>
        <v>#REF!</v>
      </c>
    </row>
    <row r="19" spans="1:39">
      <c r="A19" s="2" t="s">
        <v>186</v>
      </c>
      <c r="B19" t="s">
        <v>317</v>
      </c>
      <c r="C19" s="2" t="s">
        <v>172</v>
      </c>
      <c r="D19" s="2" t="s">
        <v>187</v>
      </c>
      <c r="E19" s="2" t="s">
        <v>105</v>
      </c>
      <c r="F19" s="2" t="s">
        <v>2</v>
      </c>
      <c r="G19" s="35" t="e">
        <f>VLOOKUP($B19&amp;"|"&amp;G$1,#REF!,2,0)</f>
        <v>#REF!</v>
      </c>
      <c r="H19" s="35" t="e">
        <f>VLOOKUP($B19&amp;"|"&amp;H$1,#REF!,2,0)</f>
        <v>#REF!</v>
      </c>
      <c r="I19" s="35" t="e">
        <f>VLOOKUP($B19&amp;"|"&amp;I$1,#REF!,2,0)</f>
        <v>#REF!</v>
      </c>
      <c r="J19" s="35" t="e">
        <f>VLOOKUP($B19&amp;"|"&amp;J$1,#REF!,2,0)</f>
        <v>#REF!</v>
      </c>
      <c r="K19" s="35" t="e">
        <f>VLOOKUP($B19&amp;"|"&amp;K$1,#REF!,2,0)</f>
        <v>#REF!</v>
      </c>
      <c r="L19" s="35" t="e">
        <f>VLOOKUP($B19&amp;"|"&amp;L$1,#REF!,2,0)</f>
        <v>#REF!</v>
      </c>
      <c r="M19" s="35" t="e">
        <f>VLOOKUP($B19&amp;"|"&amp;M$1,#REF!,2,0)</f>
        <v>#REF!</v>
      </c>
      <c r="N19" s="35" t="e">
        <f>VLOOKUP($B19&amp;"|"&amp;N$1,#REF!,2,0)</f>
        <v>#REF!</v>
      </c>
      <c r="O19" s="35" t="e">
        <f>VLOOKUP($B19&amp;"|"&amp;O$1,#REF!,2,0)</f>
        <v>#REF!</v>
      </c>
      <c r="P19" s="35" t="e">
        <f>VLOOKUP($B19&amp;"|"&amp;P$1,#REF!,2,0)</f>
        <v>#REF!</v>
      </c>
      <c r="Q19" s="35" t="e">
        <f>VLOOKUP($B19&amp;"|"&amp;Q$1,#REF!,2,0)</f>
        <v>#REF!</v>
      </c>
      <c r="R19" s="35" t="e">
        <f>VLOOKUP($B19&amp;"|"&amp;R$1,#REF!,2,0)</f>
        <v>#REF!</v>
      </c>
      <c r="S19" s="35" t="e">
        <f>VLOOKUP($B19&amp;"|"&amp;S$1,#REF!,2,0)</f>
        <v>#REF!</v>
      </c>
      <c r="T19" s="35" t="e">
        <f>VLOOKUP($B19&amp;"|"&amp;T$1,#REF!,2,0)</f>
        <v>#REF!</v>
      </c>
      <c r="U19" s="35" t="e">
        <f>VLOOKUP($B19&amp;"|"&amp;U$1,#REF!,2,0)</f>
        <v>#REF!</v>
      </c>
      <c r="V19" s="35" t="e">
        <f>VLOOKUP($B19&amp;"|"&amp;V$1,#REF!,2,0)</f>
        <v>#REF!</v>
      </c>
      <c r="W19" s="35" t="e">
        <f>VLOOKUP($B19&amp;"|"&amp;W$1,#REF!,2,0)</f>
        <v>#REF!</v>
      </c>
      <c r="X19" s="35" t="e">
        <f>VLOOKUP($B19&amp;"|"&amp;X$1,#REF!,2,0)</f>
        <v>#REF!</v>
      </c>
      <c r="Y19" s="35" t="e">
        <f>VLOOKUP($B19&amp;"|"&amp;Y$1,#REF!,2,0)</f>
        <v>#REF!</v>
      </c>
      <c r="Z19" s="35" t="e">
        <f>VLOOKUP($B19&amp;"|"&amp;Z$1,#REF!,2,0)</f>
        <v>#REF!</v>
      </c>
      <c r="AA19" s="35" t="e">
        <f>VLOOKUP($B19&amp;"|"&amp;AA$1,#REF!,2,0)</f>
        <v>#REF!</v>
      </c>
      <c r="AB19" s="35" t="e">
        <f>VLOOKUP($B19&amp;"|"&amp;AB$1,#REF!,2,0)</f>
        <v>#REF!</v>
      </c>
      <c r="AC19" s="35" t="e">
        <f>VLOOKUP($B19&amp;"|"&amp;AC$1,#REF!,2,0)</f>
        <v>#REF!</v>
      </c>
      <c r="AD19" s="35" t="e">
        <f>VLOOKUP($B19&amp;"|"&amp;AD$1,#REF!,2,0)</f>
        <v>#REF!</v>
      </c>
      <c r="AE19" s="35" t="e">
        <f>VLOOKUP($B19&amp;"|"&amp;AE$1,#REF!,2,0)</f>
        <v>#REF!</v>
      </c>
      <c r="AF19" s="35" t="e">
        <f>VLOOKUP($B19&amp;"|"&amp;AF$1,#REF!,2,0)</f>
        <v>#REF!</v>
      </c>
      <c r="AG19" s="35" t="e">
        <f>VLOOKUP($B19&amp;"|"&amp;AG$1,#REF!,2,0)</f>
        <v>#REF!</v>
      </c>
      <c r="AH19" s="35" t="e">
        <f>VLOOKUP($B19&amp;"|"&amp;AH$1,#REF!,2,0)</f>
        <v>#REF!</v>
      </c>
      <c r="AI19" s="35" t="e">
        <f>VLOOKUP($B19&amp;"|"&amp;AI$1,#REF!,2,0)</f>
        <v>#REF!</v>
      </c>
      <c r="AJ19" s="35" t="e">
        <f>VLOOKUP($B19&amp;"|"&amp;AJ$1,#REF!,2,0)</f>
        <v>#REF!</v>
      </c>
      <c r="AK19" s="35" t="e">
        <f>VLOOKUP($B19&amp;"|"&amp;AK$1,#REF!,2,0)</f>
        <v>#REF!</v>
      </c>
      <c r="AL19" s="35" t="e">
        <f>VLOOKUP($B19&amp;"|"&amp;AL$1,#REF!,2,0)</f>
        <v>#REF!</v>
      </c>
      <c r="AM19" s="35" t="e">
        <f>VLOOKUP($B19&amp;"|"&amp;AM$1,#REF!,2,0)</f>
        <v>#REF!</v>
      </c>
    </row>
    <row r="20" spans="1:39">
      <c r="A20" s="2" t="s">
        <v>188</v>
      </c>
      <c r="B20" t="s">
        <v>318</v>
      </c>
      <c r="C20" s="2" t="s">
        <v>172</v>
      </c>
      <c r="D20" s="2" t="s">
        <v>189</v>
      </c>
      <c r="E20" s="2" t="s">
        <v>105</v>
      </c>
      <c r="F20" s="2" t="s">
        <v>2</v>
      </c>
      <c r="G20" s="35" t="e">
        <f>VLOOKUP($B20&amp;"|"&amp;G$1,#REF!,2,0)</f>
        <v>#REF!</v>
      </c>
      <c r="H20" s="35" t="e">
        <f>VLOOKUP($B20&amp;"|"&amp;H$1,#REF!,2,0)</f>
        <v>#REF!</v>
      </c>
      <c r="I20" s="35" t="e">
        <f>VLOOKUP($B20&amp;"|"&amp;I$1,#REF!,2,0)</f>
        <v>#REF!</v>
      </c>
      <c r="J20" s="35" t="e">
        <f>VLOOKUP($B20&amp;"|"&amp;J$1,#REF!,2,0)</f>
        <v>#REF!</v>
      </c>
      <c r="K20" s="35" t="e">
        <f>VLOOKUP($B20&amp;"|"&amp;K$1,#REF!,2,0)</f>
        <v>#REF!</v>
      </c>
      <c r="L20" s="35" t="e">
        <f>VLOOKUP($B20&amp;"|"&amp;L$1,#REF!,2,0)</f>
        <v>#REF!</v>
      </c>
      <c r="M20" s="35" t="e">
        <f>VLOOKUP($B20&amp;"|"&amp;M$1,#REF!,2,0)</f>
        <v>#REF!</v>
      </c>
      <c r="N20" s="35" t="e">
        <f>VLOOKUP($B20&amp;"|"&amp;N$1,#REF!,2,0)</f>
        <v>#REF!</v>
      </c>
      <c r="O20" s="35" t="e">
        <f>VLOOKUP($B20&amp;"|"&amp;O$1,#REF!,2,0)</f>
        <v>#REF!</v>
      </c>
      <c r="P20" s="35" t="e">
        <f>VLOOKUP($B20&amp;"|"&amp;P$1,#REF!,2,0)</f>
        <v>#REF!</v>
      </c>
      <c r="Q20" s="35" t="e">
        <f>VLOOKUP($B20&amp;"|"&amp;Q$1,#REF!,2,0)</f>
        <v>#REF!</v>
      </c>
      <c r="R20" s="35" t="e">
        <f>VLOOKUP($B20&amp;"|"&amp;R$1,#REF!,2,0)</f>
        <v>#REF!</v>
      </c>
      <c r="S20" s="35" t="e">
        <f>VLOOKUP($B20&amp;"|"&amp;S$1,#REF!,2,0)</f>
        <v>#REF!</v>
      </c>
      <c r="T20" s="35" t="e">
        <f>VLOOKUP($B20&amp;"|"&amp;T$1,#REF!,2,0)</f>
        <v>#REF!</v>
      </c>
      <c r="U20" s="35" t="e">
        <f>VLOOKUP($B20&amp;"|"&amp;U$1,#REF!,2,0)</f>
        <v>#REF!</v>
      </c>
      <c r="V20" s="35" t="e">
        <f>VLOOKUP($B20&amp;"|"&amp;V$1,#REF!,2,0)</f>
        <v>#REF!</v>
      </c>
      <c r="W20" s="35" t="e">
        <f>VLOOKUP($B20&amp;"|"&amp;W$1,#REF!,2,0)</f>
        <v>#REF!</v>
      </c>
      <c r="X20" s="35" t="e">
        <f>VLOOKUP($B20&amp;"|"&amp;X$1,#REF!,2,0)</f>
        <v>#REF!</v>
      </c>
      <c r="Y20" s="35" t="e">
        <f>VLOOKUP($B20&amp;"|"&amp;Y$1,#REF!,2,0)</f>
        <v>#REF!</v>
      </c>
      <c r="Z20" s="35" t="e">
        <f>VLOOKUP($B20&amp;"|"&amp;Z$1,#REF!,2,0)</f>
        <v>#REF!</v>
      </c>
      <c r="AA20" s="35" t="e">
        <f>VLOOKUP($B20&amp;"|"&amp;AA$1,#REF!,2,0)</f>
        <v>#REF!</v>
      </c>
      <c r="AB20" s="35" t="e">
        <f>VLOOKUP($B20&amp;"|"&amp;AB$1,#REF!,2,0)</f>
        <v>#REF!</v>
      </c>
      <c r="AC20" s="35" t="e">
        <f>VLOOKUP($B20&amp;"|"&amp;AC$1,#REF!,2,0)</f>
        <v>#REF!</v>
      </c>
      <c r="AD20" s="35" t="e">
        <f>VLOOKUP($B20&amp;"|"&amp;AD$1,#REF!,2,0)</f>
        <v>#REF!</v>
      </c>
      <c r="AE20" s="35" t="e">
        <f>VLOOKUP($B20&amp;"|"&amp;AE$1,#REF!,2,0)</f>
        <v>#REF!</v>
      </c>
      <c r="AF20" s="35" t="e">
        <f>VLOOKUP($B20&amp;"|"&amp;AF$1,#REF!,2,0)</f>
        <v>#REF!</v>
      </c>
      <c r="AG20" s="35" t="e">
        <f>VLOOKUP($B20&amp;"|"&amp;AG$1,#REF!,2,0)</f>
        <v>#REF!</v>
      </c>
      <c r="AH20" s="35" t="e">
        <f>VLOOKUP($B20&amp;"|"&amp;AH$1,#REF!,2,0)</f>
        <v>#REF!</v>
      </c>
      <c r="AI20" s="35" t="e">
        <f>VLOOKUP($B20&amp;"|"&amp;AI$1,#REF!,2,0)</f>
        <v>#REF!</v>
      </c>
      <c r="AJ20" s="35" t="e">
        <f>VLOOKUP($B20&amp;"|"&amp;AJ$1,#REF!,2,0)</f>
        <v>#REF!</v>
      </c>
      <c r="AK20" s="35" t="e">
        <f>VLOOKUP($B20&amp;"|"&amp;AK$1,#REF!,2,0)</f>
        <v>#REF!</v>
      </c>
      <c r="AL20" s="35" t="e">
        <f>VLOOKUP($B20&amp;"|"&amp;AL$1,#REF!,2,0)</f>
        <v>#REF!</v>
      </c>
      <c r="AM20" s="35" t="e">
        <f>VLOOKUP($B20&amp;"|"&amp;AM$1,#REF!,2,0)</f>
        <v>#REF!</v>
      </c>
    </row>
    <row r="21" spans="1:39">
      <c r="A21" s="2" t="s">
        <v>190</v>
      </c>
      <c r="B21" t="s">
        <v>319</v>
      </c>
      <c r="C21" s="2" t="s">
        <v>172</v>
      </c>
      <c r="D21" s="2" t="s">
        <v>191</v>
      </c>
      <c r="E21" s="2" t="s">
        <v>105</v>
      </c>
      <c r="F21" s="2" t="s">
        <v>2</v>
      </c>
      <c r="G21" s="35" t="e">
        <f>VLOOKUP($B21&amp;"|"&amp;G$1,#REF!,2,0)</f>
        <v>#REF!</v>
      </c>
      <c r="H21" s="35" t="e">
        <f>VLOOKUP($B21&amp;"|"&amp;H$1,#REF!,2,0)</f>
        <v>#REF!</v>
      </c>
      <c r="I21" s="35" t="e">
        <f>VLOOKUP($B21&amp;"|"&amp;I$1,#REF!,2,0)</f>
        <v>#REF!</v>
      </c>
      <c r="J21" s="35" t="e">
        <f>VLOOKUP($B21&amp;"|"&amp;J$1,#REF!,2,0)</f>
        <v>#REF!</v>
      </c>
      <c r="K21" s="35" t="e">
        <f>VLOOKUP($B21&amp;"|"&amp;K$1,#REF!,2,0)</f>
        <v>#REF!</v>
      </c>
      <c r="L21" s="35" t="e">
        <f>VLOOKUP($B21&amp;"|"&amp;L$1,#REF!,2,0)</f>
        <v>#REF!</v>
      </c>
      <c r="M21" s="35" t="e">
        <f>VLOOKUP($B21&amp;"|"&amp;M$1,#REF!,2,0)</f>
        <v>#REF!</v>
      </c>
      <c r="N21" s="35" t="e">
        <f>VLOOKUP($B21&amp;"|"&amp;N$1,#REF!,2,0)</f>
        <v>#REF!</v>
      </c>
      <c r="O21" s="35" t="e">
        <f>VLOOKUP($B21&amp;"|"&amp;O$1,#REF!,2,0)</f>
        <v>#REF!</v>
      </c>
      <c r="P21" s="35" t="e">
        <f>VLOOKUP($B21&amp;"|"&amp;P$1,#REF!,2,0)</f>
        <v>#REF!</v>
      </c>
      <c r="Q21" s="35" t="e">
        <f>VLOOKUP($B21&amp;"|"&amp;Q$1,#REF!,2,0)</f>
        <v>#REF!</v>
      </c>
      <c r="R21" s="35" t="e">
        <f>VLOOKUP($B21&amp;"|"&amp;R$1,#REF!,2,0)</f>
        <v>#REF!</v>
      </c>
      <c r="S21" s="35" t="e">
        <f>VLOOKUP($B21&amp;"|"&amp;S$1,#REF!,2,0)</f>
        <v>#REF!</v>
      </c>
      <c r="T21" s="35" t="e">
        <f>VLOOKUP($B21&amp;"|"&amp;T$1,#REF!,2,0)</f>
        <v>#REF!</v>
      </c>
      <c r="U21" s="35" t="e">
        <f>VLOOKUP($B21&amp;"|"&amp;U$1,#REF!,2,0)</f>
        <v>#REF!</v>
      </c>
      <c r="V21" s="35" t="e">
        <f>VLOOKUP($B21&amp;"|"&amp;V$1,#REF!,2,0)</f>
        <v>#REF!</v>
      </c>
      <c r="W21" s="35" t="e">
        <f>VLOOKUP($B21&amp;"|"&amp;W$1,#REF!,2,0)</f>
        <v>#REF!</v>
      </c>
      <c r="X21" s="35" t="e">
        <f>VLOOKUP($B21&amp;"|"&amp;X$1,#REF!,2,0)</f>
        <v>#REF!</v>
      </c>
      <c r="Y21" s="35" t="e">
        <f>VLOOKUP($B21&amp;"|"&amp;Y$1,#REF!,2,0)</f>
        <v>#REF!</v>
      </c>
      <c r="Z21" s="35" t="e">
        <f>VLOOKUP($B21&amp;"|"&amp;Z$1,#REF!,2,0)</f>
        <v>#REF!</v>
      </c>
      <c r="AA21" s="35" t="e">
        <f>VLOOKUP($B21&amp;"|"&amp;AA$1,#REF!,2,0)</f>
        <v>#REF!</v>
      </c>
      <c r="AB21" s="35" t="e">
        <f>VLOOKUP($B21&amp;"|"&amp;AB$1,#REF!,2,0)</f>
        <v>#REF!</v>
      </c>
      <c r="AC21" s="35" t="e">
        <f>VLOOKUP($B21&amp;"|"&amp;AC$1,#REF!,2,0)</f>
        <v>#REF!</v>
      </c>
      <c r="AD21" s="35" t="e">
        <f>VLOOKUP($B21&amp;"|"&amp;AD$1,#REF!,2,0)</f>
        <v>#REF!</v>
      </c>
      <c r="AE21" s="35" t="e">
        <f>VLOOKUP($B21&amp;"|"&amp;AE$1,#REF!,2,0)</f>
        <v>#REF!</v>
      </c>
      <c r="AF21" s="35" t="e">
        <f>VLOOKUP($B21&amp;"|"&amp;AF$1,#REF!,2,0)</f>
        <v>#REF!</v>
      </c>
      <c r="AG21" s="35" t="e">
        <f>VLOOKUP($B21&amp;"|"&amp;AG$1,#REF!,2,0)</f>
        <v>#REF!</v>
      </c>
      <c r="AH21" s="35" t="e">
        <f>VLOOKUP($B21&amp;"|"&amp;AH$1,#REF!,2,0)</f>
        <v>#REF!</v>
      </c>
      <c r="AI21" s="35" t="e">
        <f>VLOOKUP($B21&amp;"|"&amp;AI$1,#REF!,2,0)</f>
        <v>#REF!</v>
      </c>
      <c r="AJ21" s="35" t="e">
        <f>VLOOKUP($B21&amp;"|"&amp;AJ$1,#REF!,2,0)</f>
        <v>#REF!</v>
      </c>
      <c r="AK21" s="35" t="e">
        <f>VLOOKUP($B21&amp;"|"&amp;AK$1,#REF!,2,0)</f>
        <v>#REF!</v>
      </c>
      <c r="AL21" s="35" t="e">
        <f>VLOOKUP($B21&amp;"|"&amp;AL$1,#REF!,2,0)</f>
        <v>#REF!</v>
      </c>
      <c r="AM21" s="35" t="e">
        <f>VLOOKUP($B21&amp;"|"&amp;AM$1,#REF!,2,0)</f>
        <v>#REF!</v>
      </c>
    </row>
    <row r="22" spans="1:39">
      <c r="A22" s="2" t="s">
        <v>129</v>
      </c>
      <c r="B22" t="s">
        <v>225</v>
      </c>
      <c r="C22" s="2" t="s">
        <v>3</v>
      </c>
      <c r="D22" s="2" t="s">
        <v>68</v>
      </c>
      <c r="E22" s="2" t="s">
        <v>105</v>
      </c>
      <c r="F22" s="2" t="s">
        <v>2</v>
      </c>
      <c r="G22" s="35" t="e">
        <f>VLOOKUP($B22&amp;"|"&amp;G$1,#REF!,2,0)</f>
        <v>#REF!</v>
      </c>
      <c r="H22" s="35" t="e">
        <f>VLOOKUP($B22&amp;"|"&amp;H$1,#REF!,2,0)</f>
        <v>#REF!</v>
      </c>
      <c r="I22" s="35" t="e">
        <f>VLOOKUP($B22&amp;"|"&amp;I$1,#REF!,2,0)</f>
        <v>#REF!</v>
      </c>
      <c r="J22" s="35" t="e">
        <f>VLOOKUP($B22&amp;"|"&amp;J$1,#REF!,2,0)</f>
        <v>#REF!</v>
      </c>
      <c r="K22" s="35" t="e">
        <f>VLOOKUP($B22&amp;"|"&amp;K$1,#REF!,2,0)</f>
        <v>#REF!</v>
      </c>
      <c r="L22" s="35" t="e">
        <f>VLOOKUP($B22&amp;"|"&amp;L$1,#REF!,2,0)</f>
        <v>#REF!</v>
      </c>
      <c r="M22" s="35" t="e">
        <f>VLOOKUP($B22&amp;"|"&amp;M$1,#REF!,2,0)</f>
        <v>#REF!</v>
      </c>
      <c r="N22" s="35" t="e">
        <f>VLOOKUP($B22&amp;"|"&amp;N$1,#REF!,2,0)</f>
        <v>#REF!</v>
      </c>
      <c r="O22" s="35" t="e">
        <f>VLOOKUP($B22&amp;"|"&amp;O$1,#REF!,2,0)</f>
        <v>#REF!</v>
      </c>
      <c r="P22" s="35" t="e">
        <f>VLOOKUP($B22&amp;"|"&amp;P$1,#REF!,2,0)</f>
        <v>#REF!</v>
      </c>
      <c r="Q22" s="35" t="e">
        <f>VLOOKUP($B22&amp;"|"&amp;Q$1,#REF!,2,0)</f>
        <v>#REF!</v>
      </c>
      <c r="R22" s="35" t="e">
        <f>VLOOKUP($B22&amp;"|"&amp;R$1,#REF!,2,0)</f>
        <v>#REF!</v>
      </c>
      <c r="S22" s="35" t="e">
        <f>VLOOKUP($B22&amp;"|"&amp;S$1,#REF!,2,0)</f>
        <v>#REF!</v>
      </c>
      <c r="T22" s="35" t="e">
        <f>VLOOKUP($B22&amp;"|"&amp;T$1,#REF!,2,0)</f>
        <v>#REF!</v>
      </c>
      <c r="U22" s="35" t="e">
        <f>VLOOKUP($B22&amp;"|"&amp;U$1,#REF!,2,0)</f>
        <v>#REF!</v>
      </c>
      <c r="V22" s="35" t="e">
        <f>VLOOKUP($B22&amp;"|"&amp;V$1,#REF!,2,0)</f>
        <v>#REF!</v>
      </c>
      <c r="W22" s="35" t="e">
        <f>VLOOKUP($B22&amp;"|"&amp;W$1,#REF!,2,0)</f>
        <v>#REF!</v>
      </c>
      <c r="X22" s="35" t="e">
        <f>VLOOKUP($B22&amp;"|"&amp;X$1,#REF!,2,0)</f>
        <v>#REF!</v>
      </c>
      <c r="Y22" s="35" t="e">
        <f>VLOOKUP($B22&amp;"|"&amp;Y$1,#REF!,2,0)</f>
        <v>#REF!</v>
      </c>
      <c r="Z22" s="35" t="e">
        <f>VLOOKUP($B22&amp;"|"&amp;Z$1,#REF!,2,0)</f>
        <v>#REF!</v>
      </c>
      <c r="AA22" s="35" t="e">
        <f>VLOOKUP($B22&amp;"|"&amp;AA$1,#REF!,2,0)</f>
        <v>#REF!</v>
      </c>
      <c r="AB22" s="35" t="e">
        <f>VLOOKUP($B22&amp;"|"&amp;AB$1,#REF!,2,0)</f>
        <v>#REF!</v>
      </c>
      <c r="AC22" s="35" t="e">
        <f>VLOOKUP($B22&amp;"|"&amp;AC$1,#REF!,2,0)</f>
        <v>#REF!</v>
      </c>
      <c r="AD22" s="35" t="e">
        <f>VLOOKUP($B22&amp;"|"&amp;AD$1,#REF!,2,0)</f>
        <v>#REF!</v>
      </c>
      <c r="AE22" s="35" t="e">
        <f>VLOOKUP($B22&amp;"|"&amp;AE$1,#REF!,2,0)</f>
        <v>#REF!</v>
      </c>
      <c r="AF22" s="35" t="e">
        <f>VLOOKUP($B22&amp;"|"&amp;AF$1,#REF!,2,0)</f>
        <v>#REF!</v>
      </c>
      <c r="AG22" s="35" t="e">
        <f>VLOOKUP($B22&amp;"|"&amp;AG$1,#REF!,2,0)</f>
        <v>#REF!</v>
      </c>
      <c r="AH22" s="35" t="e">
        <f>VLOOKUP($B22&amp;"|"&amp;AH$1,#REF!,2,0)</f>
        <v>#REF!</v>
      </c>
      <c r="AI22" s="35" t="e">
        <f>VLOOKUP($B22&amp;"|"&amp;AI$1,#REF!,2,0)</f>
        <v>#REF!</v>
      </c>
      <c r="AJ22" s="35" t="e">
        <f>VLOOKUP($B22&amp;"|"&amp;AJ$1,#REF!,2,0)</f>
        <v>#REF!</v>
      </c>
      <c r="AK22" s="35" t="e">
        <f>VLOOKUP($B22&amp;"|"&amp;AK$1,#REF!,2,0)</f>
        <v>#REF!</v>
      </c>
      <c r="AL22" s="35" t="e">
        <f>VLOOKUP($B22&amp;"|"&amp;AL$1,#REF!,2,0)</f>
        <v>#REF!</v>
      </c>
      <c r="AM22" s="35"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4"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4"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4"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4"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4"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4"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4"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4"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4"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4"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7"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7"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7"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7"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7"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7"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7"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7"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7"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3"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7"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7"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7"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7"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7"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7"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7"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7"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7"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6"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a 4 D u 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a 4 D u 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u A 7 l w o i k e 4 D g A A A B E A A A A T A B w A R m 9 y b X V s Y X M v U 2 V j d G l v b j E u b S C i G A A o o B Q A A A A A A A A A A A A A A A A A A A A A A A A A A A A r T k 0 u y c z P U w i G 0 I b W A F B L A Q I t A B Q A A g A I A G u A 7 l z I S l y M p A A A A P Y A A A A S A A A A A A A A A A A A A A A A A A A A A A B D b 2 5 m a W c v U G F j a 2 F n Z S 5 4 b W x Q S w E C L Q A U A A I A C A B r g O 5 c U 3 I 4 L J s A A A D h A A A A E w A A A A A A A A A A A A A A A A D w A A A A W 0 N v b n R l b n R f V H l w Z X N d L n h t b F B L A Q I t A B Q A A g A I A G u A 7 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L s b f 6 U m l 1 T x b F g t 3 4 + U Z a U 2 D C b k s j Y a o v y + 4 + 9 + 1 8 q V A A A A A A 6 A A A A A A g A A I A A A A H 2 n K U C c d / s 9 p n G Y w W K v w v T v 6 1 N 2 G J f p W Q u y a T H m b v u H U A A A A I 2 8 D R U V F 4 H v P s X q 0 9 9 6 d E 4 5 T p S X U u d S T U Q L P G N 2 b j p V W V p o C J L J w W F M x O E 3 f X M e Y p + u i r L u b o 3 / n / B k O z K / 3 V d D Z m a v H z h 3 W F Q G C G Q 2 d a a A Q A A A A A A u y h B h T l 3 m x x h 6 g m O R s 5 L b w I Q o M 2 C 4 A + / e g S f X f b t t 5 5 T y l h k X 3 M M r A K U w Q 4 d e A c e p t W M m d J K d M 3 i S 2 z Y i m d o = < / 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1</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2026-07-15T19:47:29Z</dcterms:modified>
</cp:coreProperties>
</file>